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L_Name" sheetId="1" r:id="rId1"/>
  </sheets>
  <definedNames/>
  <calcPr fullCalcOnLoad="1"/>
</workbook>
</file>

<file path=xl/sharedStrings.xml><?xml version="1.0" encoding="utf-8"?>
<sst xmlns="http://schemas.openxmlformats.org/spreadsheetml/2006/main" count="547" uniqueCount="82">
  <si>
    <t>Name</t>
  </si>
  <si>
    <t>Verein</t>
  </si>
  <si>
    <t>Punkte</t>
  </si>
  <si>
    <t>Sätze</t>
  </si>
  <si>
    <t>Differenz</t>
  </si>
  <si>
    <t>Pl.</t>
  </si>
  <si>
    <t>1</t>
  </si>
  <si>
    <t>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</si>
  <si>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</si>
  <si>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</si>
  <si>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</si>
  <si>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</si>
  <si>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</si>
  <si>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</si>
  <si>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</si>
  <si>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</si>
  <si>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</si>
  <si>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Runde 1</t>
  </si>
  <si>
    <t>Spieler A</t>
  </si>
  <si>
    <t>Spieler B</t>
  </si>
  <si>
    <t>Spiel</t>
  </si>
  <si>
    <t>1. Satz</t>
  </si>
  <si>
    <t>2. Satz</t>
  </si>
  <si>
    <t>3. Satz</t>
  </si>
  <si>
    <t>4. Satz</t>
  </si>
  <si>
    <t>5. Satz</t>
  </si>
  <si>
    <t>Sp.-Nr.</t>
  </si>
  <si>
    <t>:</t>
  </si>
  <si>
    <t>Runde 2</t>
  </si>
  <si>
    <t>Runde 3</t>
  </si>
  <si>
    <t>Runde 4</t>
  </si>
  <si>
    <t>Runde 5</t>
  </si>
  <si>
    <t>Runde 6</t>
  </si>
  <si>
    <t>Runde 7</t>
  </si>
  <si>
    <t>Runde 8</t>
  </si>
  <si>
    <t>Runde 9</t>
  </si>
  <si>
    <t>Rangliste 2 Herren</t>
  </si>
  <si>
    <t>Spielbezirk Ostsachsen - 05.06.2016 in Bautzen</t>
  </si>
  <si>
    <t>Neck, Manuel</t>
  </si>
  <si>
    <t>MSV Bautzen 04</t>
  </si>
  <si>
    <t>Günther, Maik</t>
  </si>
  <si>
    <t>Jung, David</t>
  </si>
  <si>
    <t>SV Stahl Krauschwitz</t>
  </si>
  <si>
    <t>Kramer, Mario</t>
  </si>
  <si>
    <t>SG Wiednitz-Heide</t>
  </si>
  <si>
    <t>Neumann, Patrick</t>
  </si>
  <si>
    <t>TTV 1990 Neugersdorf</t>
  </si>
  <si>
    <t>Barthel, Tino</t>
  </si>
  <si>
    <t>Post SV Görlitz</t>
  </si>
  <si>
    <t>Menzel, David</t>
  </si>
  <si>
    <t>TTC Pulsnitz 69</t>
  </si>
  <si>
    <t>Beyer, Martin</t>
  </si>
  <si>
    <t>Döcke, Michael</t>
  </si>
  <si>
    <t>Weß, Holger</t>
  </si>
  <si>
    <t>3:11</t>
  </si>
  <si>
    <t>10:12</t>
  </si>
  <si>
    <t>5:11</t>
  </si>
  <si>
    <t>6:11</t>
  </si>
  <si>
    <t>1:11</t>
  </si>
  <si>
    <t>11:6</t>
  </si>
  <si>
    <t>9:11</t>
  </si>
  <si>
    <t>12:10</t>
  </si>
  <si>
    <t>11:9</t>
  </si>
  <si>
    <t>2:11</t>
  </si>
  <si>
    <t>20:18</t>
  </si>
  <si>
    <t>11:8</t>
  </si>
  <si>
    <t>7:11</t>
  </si>
  <si>
    <t>16:14</t>
  </si>
  <si>
    <t>11:5</t>
  </si>
  <si>
    <t>8:11</t>
  </si>
  <si>
    <t>11:7</t>
  </si>
  <si>
    <t>13:15</t>
  </si>
  <si>
    <t>11:3</t>
  </si>
  <si>
    <t>13:11</t>
  </si>
  <si>
    <t>11:2</t>
  </si>
  <si>
    <t>11:1</t>
  </si>
  <si>
    <t>4:11</t>
  </si>
  <si>
    <t>11:4</t>
  </si>
  <si>
    <t>11:13</t>
  </si>
  <si>
    <t>14:16</t>
  </si>
  <si>
    <t>12:14</t>
  </si>
  <si>
    <t>15:13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</si>
</sst>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32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50"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1" fontId="23" fillId="0" borderId="0" xfId="0" applyNumberFormat="1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center" vertical="center"/>
    </xf>
    <xf numFmtId="1" fontId="23" fillId="0" borderId="0" xfId="0" applyNumberFormat="1" applyFont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NumberFormat="1" applyFont="1" applyAlignment="1" applyProtection="1">
      <alignment horizontal="center" vertical="center"/>
      <protection/>
    </xf>
    <xf numFmtId="1" fontId="1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 indent="3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18" fillId="42" borderId="0" xfId="0" applyNumberFormat="1" applyFont="1" applyFill="1" applyAlignment="1" applyProtection="1">
      <alignment horizontal="center" vertical="center"/>
      <protection/>
    </xf>
    <xf numFmtId="0" fontId="18" fillId="42" borderId="0" xfId="0" applyFont="1" applyFill="1" applyAlignment="1" applyProtection="1">
      <alignment horizontal="center" vertical="center"/>
      <protection/>
    </xf>
    <xf numFmtId="1" fontId="23" fillId="42" borderId="0" xfId="0" applyNumberFormat="1" applyFont="1" applyFill="1" applyAlignment="1" applyProtection="1">
      <alignment horizontal="right" vertical="center"/>
      <protection locked="0"/>
    </xf>
    <xf numFmtId="0" fontId="23" fillId="42" borderId="0" xfId="0" applyFont="1" applyFill="1" applyAlignment="1">
      <alignment horizontal="center" vertical="center"/>
    </xf>
    <xf numFmtId="1" fontId="23" fillId="42" borderId="0" xfId="0" applyNumberFormat="1" applyFont="1" applyFill="1" applyAlignment="1" applyProtection="1">
      <alignment horizontal="left" vertical="center"/>
      <protection locked="0"/>
    </xf>
    <xf numFmtId="49" fontId="18" fillId="42" borderId="0" xfId="0" applyNumberFormat="1" applyFont="1" applyFill="1" applyAlignment="1" applyProtection="1">
      <alignment horizontal="center" vertical="center"/>
      <protection locked="0"/>
    </xf>
    <xf numFmtId="0" fontId="18" fillId="42" borderId="0" xfId="0" applyFont="1" applyFill="1" applyAlignment="1">
      <alignment horizontal="center" vertical="center"/>
    </xf>
    <xf numFmtId="49" fontId="21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left" vertical="top" wrapText="1" shrinkToFit="1"/>
    </xf>
    <xf numFmtId="0" fontId="18" fillId="42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zoomScalePageLayoutView="0" workbookViewId="0" topLeftCell="A1">
      <selection activeCell="T64" sqref="T64"/>
    </sheetView>
  </sheetViews>
  <sheetFormatPr defaultColWidth="11.421875" defaultRowHeight="12.75"/>
  <cols>
    <col min="1" max="1" width="2.7109375" style="1" customWidth="1"/>
    <col min="2" max="2" width="1.7109375" style="1" customWidth="1"/>
    <col min="3" max="3" width="2.7109375" style="1" customWidth="1"/>
    <col min="4" max="7" width="5.7109375" style="2" customWidth="1"/>
    <col min="8" max="8" width="1.7109375" style="2" customWidth="1"/>
    <col min="9" max="12" width="5.7109375" style="2" customWidth="1"/>
    <col min="13" max="13" width="2.7109375" style="2" customWidth="1"/>
    <col min="14" max="14" width="1.7109375" style="2" customWidth="1"/>
    <col min="15" max="15" width="2.7109375" style="2" customWidth="1"/>
    <col min="16" max="21" width="5.7109375" style="2" customWidth="1"/>
    <col min="22" max="22" width="12.28125" style="2" customWidth="1"/>
    <col min="23" max="16384" width="11.421875" style="2" customWidth="1"/>
  </cols>
  <sheetData>
    <row r="1" spans="1:21" ht="21" customHeigh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6.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2" ht="21.75" customHeight="1">
      <c r="A3" s="3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33"/>
      <c r="R3" s="33"/>
      <c r="S3" s="33"/>
      <c r="T3" s="33"/>
      <c r="U3" s="6"/>
      <c r="V3" s="6"/>
    </row>
    <row r="4" spans="1:22" ht="18" customHeight="1">
      <c r="A4" s="12"/>
      <c r="B4" s="12"/>
      <c r="C4" s="40" t="s">
        <v>0</v>
      </c>
      <c r="D4" s="40"/>
      <c r="E4" s="40"/>
      <c r="F4" s="40"/>
      <c r="G4" s="40"/>
      <c r="H4" s="14"/>
      <c r="I4" s="40" t="s">
        <v>1</v>
      </c>
      <c r="J4" s="40"/>
      <c r="K4" s="40"/>
      <c r="L4" s="40"/>
      <c r="M4" s="40" t="s">
        <v>2</v>
      </c>
      <c r="N4" s="40"/>
      <c r="O4" s="40"/>
      <c r="P4" s="40" t="s">
        <v>3</v>
      </c>
      <c r="Q4" s="40"/>
      <c r="R4" s="40"/>
      <c r="S4" s="40" t="s">
        <v>4</v>
      </c>
      <c r="T4" s="40"/>
      <c r="U4" s="14" t="s">
        <v>5</v>
      </c>
      <c r="V4" s="6"/>
    </row>
    <row r="5" spans="1:22" ht="18" customHeight="1">
      <c r="A5" s="1" t="s">
        <v>6</v>
      </c>
      <c r="C5" s="43" t="s">
        <v>38</v>
      </c>
      <c r="D5" s="43"/>
      <c r="E5" s="43"/>
      <c r="F5" s="43"/>
      <c r="G5" s="43"/>
      <c r="I5" s="44" t="s">
        <v>39</v>
      </c>
      <c r="J5" s="45"/>
      <c r="K5" s="45"/>
      <c r="L5" s="45"/>
      <c r="M5" s="46">
        <f>IF(M20&gt;O20,1,0)+IF(O32&gt;M32,1,0)+IF(M42&gt;O42,1,0)+IF(O53&gt;M53,1,0)+IF(M63&gt;O63,1,0)+IF(O74&gt;M74,1,0)+IF(M84&gt;O84,1,0)+IF(O95&gt;M95,1,0)+IF(M105&gt;O105,1,0)</f>
        <v>6</v>
      </c>
      <c r="N5" s="46"/>
      <c r="O5" s="46"/>
      <c r="P5" s="5">
        <f>M20+O32+M42+O53+M63+O74+M84+O95+M105</f>
        <v>22</v>
      </c>
      <c r="Q5" s="6" t="s">
        <v>7</v>
      </c>
      <c r="R5" s="7">
        <f>O20+M32+O42+M53+O63+M74+O84+M95+O105</f>
        <v>12</v>
      </c>
      <c r="S5" s="47">
        <f aca="true" t="shared" si="0" ref="S5:S10">P5-R5</f>
        <v>10</v>
      </c>
      <c r="T5" s="47"/>
      <c r="U5" s="22">
        <f>IF(E15=0,"",RANK(V5,V5:V14))</f>
        <v>2</v>
      </c>
      <c r="V5" s="23">
        <f aca="true" t="shared" si="1" ref="V5:V14">IF(OR(C5="",AND(C5&lt;&gt;"",P5=0,R5=0)),-1000000000,M5*1000+(P5-R5)*10)</f>
        <v>6100</v>
      </c>
    </row>
    <row r="6" spans="1:22" ht="18" customHeight="1">
      <c r="A6" s="1" t="s">
        <v>8</v>
      </c>
      <c r="C6" s="43" t="s">
        <v>40</v>
      </c>
      <c r="D6" s="43"/>
      <c r="E6" s="43"/>
      <c r="F6" s="43"/>
      <c r="G6" s="43"/>
      <c r="I6" s="44" t="s">
        <v>39</v>
      </c>
      <c r="J6" s="45"/>
      <c r="K6" s="45"/>
      <c r="L6" s="45"/>
      <c r="M6" s="46">
        <f>IF(O21&gt;M21,1,0)+IF(M32&gt;O32,1,0)+IF(M41&gt;O41,1,0)+IF(O52&gt;M52,1,0)+IF(M62&gt;O62,1,0)+IF(O73&gt;M73,1,0)+IF(M83&gt;O83,1,0)+IF(O94&gt;M94,1,0)+IF(M104&gt;O104,1,0)</f>
        <v>9</v>
      </c>
      <c r="N6" s="46"/>
      <c r="O6" s="46"/>
      <c r="P6" s="5">
        <f>O21+M32+M41+O52+M62+O73+M83+O94+M104</f>
        <v>27</v>
      </c>
      <c r="Q6" s="6" t="s">
        <v>7</v>
      </c>
      <c r="R6" s="7">
        <f>M21+O32+O41+M52+O62+M73+O83+M94+O104</f>
        <v>6</v>
      </c>
      <c r="S6" s="47">
        <f t="shared" si="0"/>
        <v>21</v>
      </c>
      <c r="T6" s="47"/>
      <c r="U6" s="22">
        <f>IF(E15=0,"",RANK(V6,V5:V14))</f>
        <v>1</v>
      </c>
      <c r="V6" s="23">
        <f t="shared" si="1"/>
        <v>9210</v>
      </c>
    </row>
    <row r="7" spans="1:22" ht="18" customHeight="1">
      <c r="A7" s="1" t="s">
        <v>9</v>
      </c>
      <c r="C7" s="43" t="s">
        <v>41</v>
      </c>
      <c r="D7" s="43"/>
      <c r="E7" s="43"/>
      <c r="F7" s="43"/>
      <c r="G7" s="43"/>
      <c r="I7" s="44" t="s">
        <v>42</v>
      </c>
      <c r="J7" s="45"/>
      <c r="K7" s="45"/>
      <c r="L7" s="45"/>
      <c r="M7" s="46">
        <f>IF(O22&gt;M22,1,0)+IF(M33&gt;O33,1,0)+IF(O42&gt;M42,1,0)+IF(M52&gt;O52,1,0)+IF(M61&gt;O61,1,0)+IF(O72&gt;M72,1,0)+IF(M82&gt;O82,1,0)+IF(O93&gt;M93,1,0)+IF(M103&gt;O103,1,0)</f>
        <v>4</v>
      </c>
      <c r="N7" s="46"/>
      <c r="O7" s="46"/>
      <c r="P7" s="5">
        <f>O22+M33+O42+M52+M61+O72+M82+O93+M103</f>
        <v>15</v>
      </c>
      <c r="Q7" s="6" t="s">
        <v>7</v>
      </c>
      <c r="R7" s="7">
        <f>M22+O33+M42+O52+O61+M72+O82+M93+O103</f>
        <v>15</v>
      </c>
      <c r="S7" s="47">
        <f t="shared" si="0"/>
        <v>0</v>
      </c>
      <c r="T7" s="47"/>
      <c r="U7" s="22">
        <f>IF(E15=0,"",RANK(V7,V5:V14))</f>
        <v>6</v>
      </c>
      <c r="V7" s="23">
        <f t="shared" si="1"/>
        <v>4000</v>
      </c>
    </row>
    <row r="8" spans="1:22" ht="18" customHeight="1">
      <c r="A8" s="1" t="s">
        <v>10</v>
      </c>
      <c r="C8" s="43" t="s">
        <v>43</v>
      </c>
      <c r="D8" s="43"/>
      <c r="E8" s="43"/>
      <c r="F8" s="43"/>
      <c r="G8" s="43"/>
      <c r="I8" s="44" t="s">
        <v>44</v>
      </c>
      <c r="J8" s="45"/>
      <c r="K8" s="45"/>
      <c r="L8" s="45"/>
      <c r="M8" s="46">
        <f>IF(O23&gt;M23,1,0)+IF(M34&gt;O34,1,0)+IF(O43&gt;M43,1,0)+IF(M53&gt;O53,1,0)+IF(O62&gt;M62,1,0)+IF(M72&gt;O72,1,0)+IF(M81&gt;O81,1,0)+IF(O92&gt;M92,1,0)+IF(M102&gt;O102,1,0)</f>
        <v>4</v>
      </c>
      <c r="N8" s="46"/>
      <c r="O8" s="46"/>
      <c r="P8" s="5">
        <f>O23+M34+O43+M53+O62+M72+M81+O92+M102</f>
        <v>19</v>
      </c>
      <c r="Q8" s="6" t="s">
        <v>7</v>
      </c>
      <c r="R8" s="7">
        <f>M23+O34+M43+O53+M62+O72+O81+M92+O102</f>
        <v>21</v>
      </c>
      <c r="S8" s="47">
        <f t="shared" si="0"/>
        <v>-2</v>
      </c>
      <c r="T8" s="47"/>
      <c r="U8" s="22">
        <f>IF(E15=0,"",RANK(V8,V5:V14))</f>
        <v>7</v>
      </c>
      <c r="V8" s="23">
        <f t="shared" si="1"/>
        <v>3980</v>
      </c>
    </row>
    <row r="9" spans="1:22" ht="18" customHeight="1">
      <c r="A9" s="1" t="s">
        <v>11</v>
      </c>
      <c r="C9" s="43" t="s">
        <v>45</v>
      </c>
      <c r="D9" s="43"/>
      <c r="E9" s="43"/>
      <c r="F9" s="43"/>
      <c r="G9" s="43"/>
      <c r="I9" s="44" t="s">
        <v>46</v>
      </c>
      <c r="J9" s="45"/>
      <c r="K9" s="45"/>
      <c r="L9" s="45"/>
      <c r="M9" s="46">
        <f>IF(O24&gt;M24,1,0)+IF(M35&gt;O35,1,0)+IF(O44&gt;M44,1,0)+IF(M54&gt;O54,1,0)+IF(O63&gt;M63,1,0)+IF(M73&gt;O73,1,0)+IF(O82&gt;M82,1,0)+IF(M92&gt;O92,1,0)+IF(M101&gt;O101,1,0)</f>
        <v>3</v>
      </c>
      <c r="N9" s="46"/>
      <c r="O9" s="46"/>
      <c r="P9" s="5">
        <f>O24+M35+O44+M54+O63+M73+O82+M92+M101</f>
        <v>17</v>
      </c>
      <c r="Q9" s="6" t="s">
        <v>7</v>
      </c>
      <c r="R9" s="7">
        <f>M24+O35+M44+O54+M63+O73+M82+O92+O101</f>
        <v>21</v>
      </c>
      <c r="S9" s="47">
        <f t="shared" si="0"/>
        <v>-4</v>
      </c>
      <c r="T9" s="47"/>
      <c r="U9" s="22">
        <f>IF(E15=0,"",RANK(V9,V5:V14))</f>
        <v>8</v>
      </c>
      <c r="V9" s="23">
        <f t="shared" si="1"/>
        <v>2960</v>
      </c>
    </row>
    <row r="10" spans="1:22" ht="18" customHeight="1">
      <c r="A10" s="1" t="s">
        <v>12</v>
      </c>
      <c r="C10" s="43" t="s">
        <v>47</v>
      </c>
      <c r="D10" s="43"/>
      <c r="E10" s="43"/>
      <c r="F10" s="43"/>
      <c r="G10" s="43"/>
      <c r="I10" s="44" t="s">
        <v>48</v>
      </c>
      <c r="J10" s="45"/>
      <c r="K10" s="45"/>
      <c r="L10" s="45"/>
      <c r="M10" s="46">
        <f>IF(M24&gt;O24,1,0)+IF(O31&gt;M31,1,0)+IF(O45&gt;M45,1,0)+IF(M55&gt;O55,1,0)+IF(O64&gt;M64,1,0)+IF(M74&gt;O74,1,0)+IF(O83&gt;M83,1,0)+IF(M93&gt;O93,1,0)+IF(O102&gt;M102,1,0)</f>
        <v>3</v>
      </c>
      <c r="N10" s="46"/>
      <c r="O10" s="46"/>
      <c r="P10" s="5">
        <f>M24+O31+O45+M55+O64+M74+O83+M93+O102</f>
        <v>13</v>
      </c>
      <c r="Q10" s="6" t="s">
        <v>7</v>
      </c>
      <c r="R10" s="7">
        <f>O24+M31+M45+O55+M64+O74+M83+O93+M102</f>
        <v>22</v>
      </c>
      <c r="S10" s="47">
        <f t="shared" si="0"/>
        <v>-9</v>
      </c>
      <c r="T10" s="47"/>
      <c r="U10" s="22">
        <f>IF(E15=0,"",RANK(V10,V5:V14))</f>
        <v>9</v>
      </c>
      <c r="V10" s="23">
        <f t="shared" si="1"/>
        <v>2910</v>
      </c>
    </row>
    <row r="11" spans="1:22" ht="18" customHeight="1">
      <c r="A11" s="1" t="s">
        <v>13</v>
      </c>
      <c r="C11" s="43" t="s">
        <v>49</v>
      </c>
      <c r="D11" s="43"/>
      <c r="E11" s="43"/>
      <c r="F11" s="43"/>
      <c r="G11" s="43"/>
      <c r="I11" s="44" t="s">
        <v>50</v>
      </c>
      <c r="J11" s="45"/>
      <c r="K11" s="45"/>
      <c r="L11" s="45"/>
      <c r="M11" s="46">
        <f>IF(M23&gt;O23,1,0)+IF(O35&gt;M35,1,0)+IF(M45&gt;O45,1,0)+IF(O51&gt;M51,1,0)+IF(O65&gt;M65,1,0)+IF(M75&gt;O75,1,0)+IF(O84&gt;M84,1,0)+IF(M94&gt;O94,1,0)+IF(O103&gt;M103,1,0)</f>
        <v>5</v>
      </c>
      <c r="N11" s="46"/>
      <c r="O11" s="46"/>
      <c r="P11" s="5">
        <f>M23+O35+M45+O51+O65+M75+O84+M94+O103</f>
        <v>20</v>
      </c>
      <c r="Q11" s="6" t="s">
        <v>7</v>
      </c>
      <c r="R11" s="7">
        <f>O23+M35+O45+M51+M65+O75+M84+O94+M103</f>
        <v>17</v>
      </c>
      <c r="S11" s="47">
        <f>P11-R11</f>
        <v>3</v>
      </c>
      <c r="T11" s="47"/>
      <c r="U11" s="22">
        <f>IF(E15=0,"",RANK(V11,V5:V14))</f>
        <v>3</v>
      </c>
      <c r="V11" s="23">
        <f t="shared" si="1"/>
        <v>5030</v>
      </c>
    </row>
    <row r="12" spans="1:22" ht="18" customHeight="1">
      <c r="A12" s="1" t="s">
        <v>14</v>
      </c>
      <c r="C12" s="43" t="s">
        <v>51</v>
      </c>
      <c r="D12" s="43"/>
      <c r="E12" s="43"/>
      <c r="F12" s="43"/>
      <c r="G12" s="43"/>
      <c r="I12" s="44" t="s">
        <v>39</v>
      </c>
      <c r="J12" s="45"/>
      <c r="K12" s="45"/>
      <c r="L12" s="45"/>
      <c r="M12" s="46">
        <f>IF(M22&gt;O22,1,0)+IF(M34&lt;O34,1,0)+IF(M44&gt;O44,1,0)+IF(M55&lt;O55,1,0)+IF(M65&gt;O65,1,0)+IF(M71&lt;O71,1,0)+IF(M85&lt;O85,1,0)+IF(M95&gt;O95,1,0)+IF(M104&lt;O104,1,0)</f>
        <v>1</v>
      </c>
      <c r="N12" s="46"/>
      <c r="O12" s="46"/>
      <c r="P12" s="5">
        <f>M22+O34+M44+O55+M65+O71+O85+M95+O104</f>
        <v>8</v>
      </c>
      <c r="Q12" s="6" t="s">
        <v>7</v>
      </c>
      <c r="R12" s="7">
        <f>O22+M34+O44+M55+O65+M71+M85+O95+M104</f>
        <v>26</v>
      </c>
      <c r="S12" s="47">
        <f>P12-R12</f>
        <v>-18</v>
      </c>
      <c r="T12" s="47"/>
      <c r="U12" s="22">
        <f>IF(E15=0,"",RANK(V12,V5:V14))</f>
        <v>10</v>
      </c>
      <c r="V12" s="23">
        <f t="shared" si="1"/>
        <v>820</v>
      </c>
    </row>
    <row r="13" spans="1:22" ht="18" customHeight="1">
      <c r="A13" s="1" t="s">
        <v>15</v>
      </c>
      <c r="C13" s="43" t="s">
        <v>52</v>
      </c>
      <c r="D13" s="43"/>
      <c r="E13" s="43"/>
      <c r="F13" s="43"/>
      <c r="G13" s="43"/>
      <c r="I13" s="44" t="s">
        <v>39</v>
      </c>
      <c r="J13" s="45"/>
      <c r="K13" s="45"/>
      <c r="L13" s="45"/>
      <c r="M13" s="46">
        <f>IF(M21&gt;O21,1,0)+IF(O33&gt;M33,1,0)+IF(M43&gt;O43,1,0)+IF(O54&gt;M54,1,0)+IF(M64&gt;O64,1,0)+IF(O75&gt;M75,1,0)+IF(M85&gt;O85,1,0)+IF(O91&gt;M91,1,0)+IF(O105&gt;M105,1,0)</f>
        <v>5</v>
      </c>
      <c r="N13" s="46"/>
      <c r="O13" s="46"/>
      <c r="P13" s="5">
        <f>M21+O33+M43+O54+M64+O75+M85+O91+O105</f>
        <v>15</v>
      </c>
      <c r="Q13" s="6" t="s">
        <v>7</v>
      </c>
      <c r="R13" s="7">
        <f>O21+M33+O43+M54+O64+M75+O85+M91+M105</f>
        <v>17</v>
      </c>
      <c r="S13" s="47">
        <f>P13-R13</f>
        <v>-2</v>
      </c>
      <c r="T13" s="47"/>
      <c r="U13" s="22">
        <f>IF(E15=0,"",RANK(V13,V5:V14))</f>
        <v>5</v>
      </c>
      <c r="V13" s="23">
        <f t="shared" si="1"/>
        <v>4980</v>
      </c>
    </row>
    <row r="14" spans="1:22" ht="18" customHeight="1">
      <c r="A14" s="1" t="s">
        <v>16</v>
      </c>
      <c r="C14" s="43" t="s">
        <v>53</v>
      </c>
      <c r="D14" s="43"/>
      <c r="E14" s="43"/>
      <c r="F14" s="43"/>
      <c r="G14" s="43"/>
      <c r="I14" s="44" t="s">
        <v>39</v>
      </c>
      <c r="J14" s="45"/>
      <c r="K14" s="45"/>
      <c r="L14" s="45"/>
      <c r="M14" s="46">
        <f>IF(O20&gt;M20,1,0)+IF(M31&gt;O31,1,0)+IF(O41&gt;M41,1,0)+IF(M51&gt;O51,1,0)+IF(O61&gt;M61,1,0)+IF(M71&gt;O71,1,0)+IF(O81&gt;M81,1,0)+IF(M91&gt;O91,1,0)+IF(O101&gt;M101,1,0)</f>
        <v>5</v>
      </c>
      <c r="N14" s="46"/>
      <c r="O14" s="46"/>
      <c r="P14" s="5">
        <f>O20+M31+O41+M51+O61+M71+O81+M91+O101</f>
        <v>19</v>
      </c>
      <c r="Q14" s="6" t="s">
        <v>7</v>
      </c>
      <c r="R14" s="7">
        <f>M20+O31+M41+O51+M61+O71+M81+O91+M101</f>
        <v>18</v>
      </c>
      <c r="S14" s="47">
        <f>P14-R14</f>
        <v>1</v>
      </c>
      <c r="T14" s="47"/>
      <c r="U14" s="22">
        <f>IF(E15=0,"",RANK(V14,V5:V14))</f>
        <v>4</v>
      </c>
      <c r="V14" s="23">
        <f t="shared" si="1"/>
        <v>5010</v>
      </c>
    </row>
    <row r="15" spans="5:20" ht="11.25">
      <c r="E15" s="24">
        <f>COUNTA(C5:G14)</f>
        <v>10</v>
      </c>
      <c r="M15" s="41">
        <f>SUM(M5:O14)</f>
        <v>45</v>
      </c>
      <c r="N15" s="41"/>
      <c r="O15" s="41"/>
      <c r="P15" s="9">
        <f>SUM(P5:P14)</f>
        <v>175</v>
      </c>
      <c r="Q15" s="10"/>
      <c r="R15" s="11">
        <f>SUM(R5:R14)</f>
        <v>175</v>
      </c>
      <c r="S15" s="42">
        <f>SUM(S5:T14)</f>
        <v>0</v>
      </c>
      <c r="T15" s="42"/>
    </row>
    <row r="16" spans="1:20" ht="11.25">
      <c r="A16" s="39" t="s">
        <v>17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4.5" customHeight="1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1" ht="11.25">
      <c r="A18" s="12"/>
      <c r="B18" s="6"/>
      <c r="C18" s="6"/>
      <c r="D18" s="40" t="s">
        <v>18</v>
      </c>
      <c r="E18" s="40"/>
      <c r="F18" s="40"/>
      <c r="G18" s="40"/>
      <c r="H18" s="13" t="s">
        <v>7</v>
      </c>
      <c r="I18" s="40" t="s">
        <v>19</v>
      </c>
      <c r="J18" s="40"/>
      <c r="K18" s="40"/>
      <c r="L18" s="40"/>
      <c r="M18" s="40" t="s">
        <v>20</v>
      </c>
      <c r="N18" s="40"/>
      <c r="O18" s="40"/>
      <c r="P18" s="14" t="s">
        <v>21</v>
      </c>
      <c r="Q18" s="14" t="s">
        <v>22</v>
      </c>
      <c r="R18" s="14" t="s">
        <v>23</v>
      </c>
      <c r="S18" s="14" t="s">
        <v>24</v>
      </c>
      <c r="T18" s="14" t="s">
        <v>25</v>
      </c>
      <c r="U18" s="3" t="s">
        <v>26</v>
      </c>
    </row>
    <row r="19" spans="2:20" ht="3" customHeight="1">
      <c r="B19" s="2"/>
      <c r="C19" s="2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1" ht="11.25">
      <c r="A20" s="12" t="s">
        <v>6</v>
      </c>
      <c r="B20" s="12" t="s">
        <v>7</v>
      </c>
      <c r="C20" s="12" t="s">
        <v>16</v>
      </c>
      <c r="D20" s="36" t="str">
        <f>IF(C5="","",C5)</f>
        <v>Neck, Manuel</v>
      </c>
      <c r="E20" s="36"/>
      <c r="F20" s="36"/>
      <c r="G20" s="36"/>
      <c r="H20" s="6" t="s">
        <v>7</v>
      </c>
      <c r="I20" s="36" t="str">
        <f>IF(C14="","",C14)</f>
        <v>Weß, Holger</v>
      </c>
      <c r="J20" s="36"/>
      <c r="K20" s="36"/>
      <c r="L20" s="36"/>
      <c r="M20" s="15">
        <v>3</v>
      </c>
      <c r="N20" s="16" t="s">
        <v>27</v>
      </c>
      <c r="O20" s="17">
        <v>1</v>
      </c>
      <c r="P20" s="18" t="s">
        <v>59</v>
      </c>
      <c r="Q20" s="18" t="s">
        <v>60</v>
      </c>
      <c r="R20" s="18" t="s">
        <v>61</v>
      </c>
      <c r="S20" s="18" t="s">
        <v>59</v>
      </c>
      <c r="T20" s="18"/>
      <c r="U20" s="2">
        <v>1</v>
      </c>
    </row>
    <row r="21" spans="1:21" ht="11.25">
      <c r="A21" s="25" t="s">
        <v>15</v>
      </c>
      <c r="B21" s="25" t="s">
        <v>7</v>
      </c>
      <c r="C21" s="25" t="s">
        <v>8</v>
      </c>
      <c r="D21" s="38" t="str">
        <f>IF(C13="","",C13)</f>
        <v>Döcke, Michael</v>
      </c>
      <c r="E21" s="38"/>
      <c r="F21" s="38"/>
      <c r="G21" s="38"/>
      <c r="H21" s="26" t="s">
        <v>7</v>
      </c>
      <c r="I21" s="38" t="str">
        <f>IF(C6="","",C6)</f>
        <v>Günther, Maik</v>
      </c>
      <c r="J21" s="38"/>
      <c r="K21" s="38"/>
      <c r="L21" s="38"/>
      <c r="M21" s="27">
        <v>0</v>
      </c>
      <c r="N21" s="28" t="s">
        <v>27</v>
      </c>
      <c r="O21" s="29">
        <v>3</v>
      </c>
      <c r="P21" s="30" t="s">
        <v>54</v>
      </c>
      <c r="Q21" s="30" t="s">
        <v>55</v>
      </c>
      <c r="R21" s="30" t="s">
        <v>56</v>
      </c>
      <c r="S21" s="30"/>
      <c r="T21" s="30"/>
      <c r="U21" s="31">
        <v>2</v>
      </c>
    </row>
    <row r="22" spans="1:21" ht="11.25">
      <c r="A22" s="12" t="s">
        <v>14</v>
      </c>
      <c r="B22" s="12" t="s">
        <v>7</v>
      </c>
      <c r="C22" s="12" t="s">
        <v>9</v>
      </c>
      <c r="D22" s="36" t="str">
        <f>IF(C12="","",C12)</f>
        <v>Beyer, Martin</v>
      </c>
      <c r="E22" s="36"/>
      <c r="F22" s="36"/>
      <c r="G22" s="36"/>
      <c r="H22" s="6" t="s">
        <v>7</v>
      </c>
      <c r="I22" s="36" t="str">
        <f>IF(C7="","",C7)</f>
        <v>Jung, David</v>
      </c>
      <c r="J22" s="36"/>
      <c r="K22" s="36"/>
      <c r="L22" s="36"/>
      <c r="M22" s="15">
        <v>0</v>
      </c>
      <c r="N22" s="16" t="s">
        <v>27</v>
      </c>
      <c r="O22" s="17">
        <v>3</v>
      </c>
      <c r="P22" s="18" t="s">
        <v>57</v>
      </c>
      <c r="Q22" s="18" t="s">
        <v>56</v>
      </c>
      <c r="R22" s="18" t="s">
        <v>58</v>
      </c>
      <c r="S22" s="18"/>
      <c r="T22" s="18"/>
      <c r="U22" s="2">
        <v>3</v>
      </c>
    </row>
    <row r="23" spans="1:21" ht="11.25">
      <c r="A23" s="25" t="s">
        <v>13</v>
      </c>
      <c r="B23" s="25" t="s">
        <v>7</v>
      </c>
      <c r="C23" s="25" t="s">
        <v>10</v>
      </c>
      <c r="D23" s="38" t="str">
        <f>IF(C11="","",C11)</f>
        <v>Menzel, David</v>
      </c>
      <c r="E23" s="38"/>
      <c r="F23" s="38"/>
      <c r="G23" s="38"/>
      <c r="H23" s="26" t="s">
        <v>7</v>
      </c>
      <c r="I23" s="38" t="str">
        <f>IF(C8="","",C8)</f>
        <v>Kramer, Mario</v>
      </c>
      <c r="J23" s="38"/>
      <c r="K23" s="38"/>
      <c r="L23" s="38"/>
      <c r="M23" s="27">
        <v>2</v>
      </c>
      <c r="N23" s="28" t="s">
        <v>27</v>
      </c>
      <c r="O23" s="29">
        <v>3</v>
      </c>
      <c r="P23" s="30" t="s">
        <v>62</v>
      </c>
      <c r="Q23" s="30" t="s">
        <v>54</v>
      </c>
      <c r="R23" s="30" t="s">
        <v>60</v>
      </c>
      <c r="S23" s="30" t="s">
        <v>65</v>
      </c>
      <c r="T23" s="30" t="s">
        <v>55</v>
      </c>
      <c r="U23" s="31">
        <v>4</v>
      </c>
    </row>
    <row r="24" spans="1:21" ht="11.25">
      <c r="A24" s="12" t="s">
        <v>12</v>
      </c>
      <c r="B24" s="12" t="s">
        <v>7</v>
      </c>
      <c r="C24" s="12" t="s">
        <v>11</v>
      </c>
      <c r="D24" s="36" t="str">
        <f>IF(C10="","",C10)</f>
        <v>Barthel, Tino</v>
      </c>
      <c r="E24" s="36"/>
      <c r="F24" s="36"/>
      <c r="G24" s="36"/>
      <c r="H24" s="6" t="s">
        <v>7</v>
      </c>
      <c r="I24" s="36" t="str">
        <f>IF(C9="","",C9)</f>
        <v>Neumann, Patrick</v>
      </c>
      <c r="J24" s="36"/>
      <c r="K24" s="36"/>
      <c r="L24" s="36"/>
      <c r="M24" s="15">
        <v>3</v>
      </c>
      <c r="N24" s="16" t="s">
        <v>27</v>
      </c>
      <c r="O24" s="17">
        <v>2</v>
      </c>
      <c r="P24" s="18" t="s">
        <v>62</v>
      </c>
      <c r="Q24" s="18" t="s">
        <v>62</v>
      </c>
      <c r="R24" s="18" t="s">
        <v>63</v>
      </c>
      <c r="S24" s="18" t="s">
        <v>57</v>
      </c>
      <c r="T24" s="18" t="s">
        <v>64</v>
      </c>
      <c r="U24" s="2">
        <v>5</v>
      </c>
    </row>
    <row r="25" spans="1:21" ht="11.25">
      <c r="A25" s="12"/>
      <c r="B25" s="12"/>
      <c r="C25" s="12"/>
      <c r="D25" s="12"/>
      <c r="E25" s="19"/>
      <c r="F25" s="19"/>
      <c r="G25" s="19"/>
      <c r="H25" s="6"/>
      <c r="I25" s="12"/>
      <c r="J25" s="19"/>
      <c r="K25" s="19"/>
      <c r="L25" s="19"/>
      <c r="M25" s="34"/>
      <c r="N25" s="13"/>
      <c r="O25" s="35"/>
      <c r="P25" s="6"/>
      <c r="Q25" s="6"/>
      <c r="R25" s="6"/>
      <c r="S25" s="6"/>
      <c r="T25" s="6"/>
      <c r="U25" s="13"/>
    </row>
    <row r="26" spans="1:21" ht="11.25">
      <c r="A26" s="12"/>
      <c r="B26" s="12"/>
      <c r="C26" s="1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1.25">
      <c r="A27" s="39" t="s">
        <v>28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6"/>
      <c r="R27" s="6"/>
      <c r="S27" s="6"/>
      <c r="T27" s="6"/>
      <c r="U27" s="6"/>
    </row>
    <row r="28" spans="1:21" ht="4.5" customHeight="1">
      <c r="A28" s="1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1.25">
      <c r="A29" s="12"/>
      <c r="B29" s="6"/>
      <c r="C29" s="6"/>
      <c r="D29" s="40" t="s">
        <v>18</v>
      </c>
      <c r="E29" s="40"/>
      <c r="F29" s="40"/>
      <c r="G29" s="40"/>
      <c r="H29" s="13" t="s">
        <v>7</v>
      </c>
      <c r="I29" s="40" t="s">
        <v>19</v>
      </c>
      <c r="J29" s="40"/>
      <c r="K29" s="40"/>
      <c r="L29" s="40"/>
      <c r="M29" s="40" t="s">
        <v>20</v>
      </c>
      <c r="N29" s="40"/>
      <c r="O29" s="40"/>
      <c r="P29" s="14" t="s">
        <v>21</v>
      </c>
      <c r="Q29" s="14" t="s">
        <v>22</v>
      </c>
      <c r="R29" s="14" t="s">
        <v>23</v>
      </c>
      <c r="S29" s="14" t="s">
        <v>24</v>
      </c>
      <c r="T29" s="14" t="s">
        <v>25</v>
      </c>
      <c r="U29" s="14" t="s">
        <v>26</v>
      </c>
    </row>
    <row r="30" spans="1:21" ht="3" customHeight="1">
      <c r="A30" s="12"/>
      <c r="B30" s="6"/>
      <c r="C30" s="6"/>
      <c r="D30" s="33"/>
      <c r="E30" s="33"/>
      <c r="F30" s="33"/>
      <c r="G30" s="33"/>
      <c r="H30" s="6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6"/>
    </row>
    <row r="31" spans="1:21" ht="11.25">
      <c r="A31" s="12" t="s">
        <v>16</v>
      </c>
      <c r="B31" s="12" t="s">
        <v>7</v>
      </c>
      <c r="C31" s="12" t="s">
        <v>12</v>
      </c>
      <c r="D31" s="36" t="str">
        <f>IF(C14="","",C14)</f>
        <v>Weß, Holger</v>
      </c>
      <c r="E31" s="36"/>
      <c r="F31" s="36"/>
      <c r="G31" s="36"/>
      <c r="H31" s="6" t="s">
        <v>7</v>
      </c>
      <c r="I31" s="36" t="str">
        <f>IF(C10="","",C10)</f>
        <v>Barthel, Tino</v>
      </c>
      <c r="J31" s="36"/>
      <c r="K31" s="36"/>
      <c r="L31" s="36"/>
      <c r="M31" s="15">
        <v>3</v>
      </c>
      <c r="N31" s="16" t="s">
        <v>27</v>
      </c>
      <c r="O31" s="17">
        <v>0</v>
      </c>
      <c r="P31" s="18" t="s">
        <v>67</v>
      </c>
      <c r="Q31" s="18" t="s">
        <v>68</v>
      </c>
      <c r="R31" s="18" t="s">
        <v>68</v>
      </c>
      <c r="S31" s="18"/>
      <c r="T31" s="18"/>
      <c r="U31" s="2">
        <v>6</v>
      </c>
    </row>
    <row r="32" spans="1:21" ht="11.25">
      <c r="A32" s="25" t="s">
        <v>8</v>
      </c>
      <c r="B32" s="25" t="s">
        <v>7</v>
      </c>
      <c r="C32" s="25" t="s">
        <v>6</v>
      </c>
      <c r="D32" s="38" t="str">
        <f>IF(C6="","",C6)</f>
        <v>Günther, Maik</v>
      </c>
      <c r="E32" s="38"/>
      <c r="F32" s="38"/>
      <c r="G32" s="38"/>
      <c r="H32" s="26" t="s">
        <v>7</v>
      </c>
      <c r="I32" s="38" t="str">
        <f>IF(C5="","",C5)</f>
        <v>Neck, Manuel</v>
      </c>
      <c r="J32" s="38"/>
      <c r="K32" s="38"/>
      <c r="L32" s="38"/>
      <c r="M32" s="27">
        <v>3</v>
      </c>
      <c r="N32" s="28" t="s">
        <v>27</v>
      </c>
      <c r="O32" s="29">
        <v>2</v>
      </c>
      <c r="P32" s="30" t="s">
        <v>61</v>
      </c>
      <c r="Q32" s="30" t="s">
        <v>68</v>
      </c>
      <c r="R32" s="30" t="s">
        <v>56</v>
      </c>
      <c r="S32" s="30" t="s">
        <v>66</v>
      </c>
      <c r="T32" s="30" t="s">
        <v>62</v>
      </c>
      <c r="U32" s="31">
        <v>7</v>
      </c>
    </row>
    <row r="33" spans="1:21" ht="11.25">
      <c r="A33" s="12" t="s">
        <v>9</v>
      </c>
      <c r="B33" s="12" t="s">
        <v>7</v>
      </c>
      <c r="C33" s="12" t="s">
        <v>15</v>
      </c>
      <c r="D33" s="36" t="str">
        <f>IF(C7="","",C7)</f>
        <v>Jung, David</v>
      </c>
      <c r="E33" s="36"/>
      <c r="F33" s="36"/>
      <c r="G33" s="36"/>
      <c r="H33" s="6" t="s">
        <v>7</v>
      </c>
      <c r="I33" s="36" t="str">
        <f>IF(C13="","",C13)</f>
        <v>Döcke, Michael</v>
      </c>
      <c r="J33" s="36"/>
      <c r="K33" s="36"/>
      <c r="L33" s="36"/>
      <c r="M33" s="15">
        <v>0</v>
      </c>
      <c r="N33" s="16" t="s">
        <v>27</v>
      </c>
      <c r="O33" s="17">
        <v>3</v>
      </c>
      <c r="P33" s="18" t="s">
        <v>66</v>
      </c>
      <c r="Q33" s="18" t="s">
        <v>66</v>
      </c>
      <c r="R33" s="18" t="s">
        <v>66</v>
      </c>
      <c r="S33" s="18"/>
      <c r="T33" s="18"/>
      <c r="U33" s="2">
        <v>8</v>
      </c>
    </row>
    <row r="34" spans="1:21" ht="11.25">
      <c r="A34" s="25" t="s">
        <v>10</v>
      </c>
      <c r="B34" s="25" t="s">
        <v>7</v>
      </c>
      <c r="C34" s="25" t="s">
        <v>14</v>
      </c>
      <c r="D34" s="38" t="str">
        <f>IF(C8="","",C8)</f>
        <v>Kramer, Mario</v>
      </c>
      <c r="E34" s="38"/>
      <c r="F34" s="38"/>
      <c r="G34" s="38"/>
      <c r="H34" s="26" t="s">
        <v>7</v>
      </c>
      <c r="I34" s="38" t="str">
        <f>IF(C12="","",C12)</f>
        <v>Beyer, Martin</v>
      </c>
      <c r="J34" s="38"/>
      <c r="K34" s="38"/>
      <c r="L34" s="38"/>
      <c r="M34" s="27">
        <v>3</v>
      </c>
      <c r="N34" s="28" t="s">
        <v>27</v>
      </c>
      <c r="O34" s="29">
        <v>2</v>
      </c>
      <c r="P34" s="30" t="s">
        <v>69</v>
      </c>
      <c r="Q34" s="30" t="s">
        <v>56</v>
      </c>
      <c r="R34" s="30" t="s">
        <v>70</v>
      </c>
      <c r="S34" s="30" t="s">
        <v>65</v>
      </c>
      <c r="T34" s="30" t="s">
        <v>68</v>
      </c>
      <c r="U34" s="31">
        <v>9</v>
      </c>
    </row>
    <row r="35" spans="1:21" ht="11.25">
      <c r="A35" s="12" t="s">
        <v>11</v>
      </c>
      <c r="B35" s="12" t="s">
        <v>7</v>
      </c>
      <c r="C35" s="12" t="s">
        <v>13</v>
      </c>
      <c r="D35" s="36" t="str">
        <f>IF(C9="","",C9)</f>
        <v>Neumann, Patrick</v>
      </c>
      <c r="E35" s="36"/>
      <c r="F35" s="36"/>
      <c r="G35" s="36"/>
      <c r="H35" s="6" t="s">
        <v>7</v>
      </c>
      <c r="I35" s="36" t="str">
        <f>IF(C11="","",C11)</f>
        <v>Menzel, David</v>
      </c>
      <c r="J35" s="36"/>
      <c r="K35" s="36"/>
      <c r="L35" s="36"/>
      <c r="M35" s="15">
        <v>2</v>
      </c>
      <c r="N35" s="16" t="s">
        <v>27</v>
      </c>
      <c r="O35" s="17">
        <v>3</v>
      </c>
      <c r="P35" s="18" t="s">
        <v>71</v>
      </c>
      <c r="Q35" s="18" t="s">
        <v>68</v>
      </c>
      <c r="R35" s="18" t="s">
        <v>69</v>
      </c>
      <c r="S35" s="18" t="s">
        <v>72</v>
      </c>
      <c r="T35" s="18" t="s">
        <v>60</v>
      </c>
      <c r="U35" s="2">
        <v>10</v>
      </c>
    </row>
    <row r="37" spans="1:20" ht="11.25">
      <c r="A37" s="39" t="s"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6"/>
      <c r="R37" s="6"/>
      <c r="S37" s="6"/>
      <c r="T37" s="6"/>
    </row>
    <row r="38" spans="1:20" ht="4.5" customHeight="1">
      <c r="A38" s="1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1" ht="11.25">
      <c r="A39" s="12"/>
      <c r="B39" s="6"/>
      <c r="C39" s="6"/>
      <c r="D39" s="40" t="s">
        <v>18</v>
      </c>
      <c r="E39" s="40"/>
      <c r="F39" s="40"/>
      <c r="G39" s="40"/>
      <c r="H39" s="13" t="s">
        <v>7</v>
      </c>
      <c r="I39" s="40" t="s">
        <v>19</v>
      </c>
      <c r="J39" s="40"/>
      <c r="K39" s="40"/>
      <c r="L39" s="40"/>
      <c r="M39" s="40" t="s">
        <v>20</v>
      </c>
      <c r="N39" s="40"/>
      <c r="O39" s="40"/>
      <c r="P39" s="14" t="s">
        <v>21</v>
      </c>
      <c r="Q39" s="14" t="s">
        <v>22</v>
      </c>
      <c r="R39" s="14" t="s">
        <v>23</v>
      </c>
      <c r="S39" s="14" t="s">
        <v>24</v>
      </c>
      <c r="T39" s="14" t="s">
        <v>25</v>
      </c>
      <c r="U39" s="3" t="s">
        <v>26</v>
      </c>
    </row>
    <row r="40" spans="2:20" ht="3" customHeight="1">
      <c r="B40" s="2"/>
      <c r="C40" s="2"/>
      <c r="D40" s="4"/>
      <c r="E40" s="4"/>
      <c r="F40" s="4"/>
      <c r="G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2" ht="11.25">
      <c r="A41" s="12" t="s">
        <v>8</v>
      </c>
      <c r="B41" s="12" t="s">
        <v>7</v>
      </c>
      <c r="C41" s="12" t="s">
        <v>16</v>
      </c>
      <c r="D41" s="36" t="str">
        <f>IF(C6="","",C6)</f>
        <v>Günther, Maik</v>
      </c>
      <c r="E41" s="36"/>
      <c r="F41" s="36"/>
      <c r="G41" s="36"/>
      <c r="H41" s="6" t="s">
        <v>7</v>
      </c>
      <c r="I41" s="36" t="str">
        <f>IF(C14="","",C14)</f>
        <v>Weß, Holger</v>
      </c>
      <c r="J41" s="36"/>
      <c r="K41" s="36"/>
      <c r="L41" s="36"/>
      <c r="M41" s="15">
        <v>3</v>
      </c>
      <c r="N41" s="16" t="s">
        <v>27</v>
      </c>
      <c r="O41" s="17">
        <v>1</v>
      </c>
      <c r="P41" s="18" t="s">
        <v>76</v>
      </c>
      <c r="Q41" s="18" t="s">
        <v>59</v>
      </c>
      <c r="R41" s="18" t="s">
        <v>62</v>
      </c>
      <c r="S41" s="18" t="s">
        <v>68</v>
      </c>
      <c r="T41" s="18"/>
      <c r="U41" s="2">
        <v>11</v>
      </c>
      <c r="V41" s="8"/>
    </row>
    <row r="42" spans="1:21" ht="11.25">
      <c r="A42" s="25" t="s">
        <v>6</v>
      </c>
      <c r="B42" s="25" t="s">
        <v>7</v>
      </c>
      <c r="C42" s="25" t="s">
        <v>9</v>
      </c>
      <c r="D42" s="38" t="str">
        <f>IF(C5="","",C5)</f>
        <v>Neck, Manuel</v>
      </c>
      <c r="E42" s="38"/>
      <c r="F42" s="38"/>
      <c r="G42" s="38"/>
      <c r="H42" s="26" t="s">
        <v>7</v>
      </c>
      <c r="I42" s="38" t="str">
        <f>IF(C7="","",C7)</f>
        <v>Jung, David</v>
      </c>
      <c r="J42" s="38"/>
      <c r="K42" s="38"/>
      <c r="L42" s="38"/>
      <c r="M42" s="27">
        <v>3</v>
      </c>
      <c r="N42" s="28" t="s">
        <v>27</v>
      </c>
      <c r="O42" s="29">
        <v>0</v>
      </c>
      <c r="P42" s="30" t="s">
        <v>59</v>
      </c>
      <c r="Q42" s="30" t="s">
        <v>73</v>
      </c>
      <c r="R42" s="30" t="s">
        <v>65</v>
      </c>
      <c r="S42" s="30"/>
      <c r="T42" s="30"/>
      <c r="U42" s="31">
        <v>12</v>
      </c>
    </row>
    <row r="43" spans="1:21" ht="11.25">
      <c r="A43" s="12" t="s">
        <v>15</v>
      </c>
      <c r="B43" s="12" t="s">
        <v>7</v>
      </c>
      <c r="C43" s="12" t="s">
        <v>10</v>
      </c>
      <c r="D43" s="36" t="str">
        <f>IF(C13="","",C13)</f>
        <v>Döcke, Michael</v>
      </c>
      <c r="E43" s="36"/>
      <c r="F43" s="36"/>
      <c r="G43" s="36"/>
      <c r="H43" s="6" t="s">
        <v>7</v>
      </c>
      <c r="I43" s="36" t="str">
        <f>IF(C8="","",C8)</f>
        <v>Kramer, Mario</v>
      </c>
      <c r="J43" s="36"/>
      <c r="K43" s="36"/>
      <c r="L43" s="36"/>
      <c r="M43" s="15">
        <v>0</v>
      </c>
      <c r="N43" s="16" t="s">
        <v>27</v>
      </c>
      <c r="O43" s="17">
        <v>3</v>
      </c>
      <c r="P43" s="18" t="s">
        <v>60</v>
      </c>
      <c r="Q43" s="18" t="s">
        <v>55</v>
      </c>
      <c r="R43" s="18" t="s">
        <v>69</v>
      </c>
      <c r="S43" s="18"/>
      <c r="T43" s="18"/>
      <c r="U43" s="2">
        <v>13</v>
      </c>
    </row>
    <row r="44" spans="1:21" ht="11.25">
      <c r="A44" s="25" t="s">
        <v>14</v>
      </c>
      <c r="B44" s="25" t="s">
        <v>7</v>
      </c>
      <c r="C44" s="25" t="s">
        <v>11</v>
      </c>
      <c r="D44" s="38" t="str">
        <f>IF(C12="","",C12)</f>
        <v>Beyer, Martin</v>
      </c>
      <c r="E44" s="38"/>
      <c r="F44" s="38"/>
      <c r="G44" s="38"/>
      <c r="H44" s="26" t="s">
        <v>7</v>
      </c>
      <c r="I44" s="38" t="str">
        <f>IF(C9="","",C9)</f>
        <v>Neumann, Patrick</v>
      </c>
      <c r="J44" s="38"/>
      <c r="K44" s="38"/>
      <c r="L44" s="38"/>
      <c r="M44" s="27">
        <v>1</v>
      </c>
      <c r="N44" s="28" t="s">
        <v>27</v>
      </c>
      <c r="O44" s="29">
        <v>3</v>
      </c>
      <c r="P44" s="30" t="s">
        <v>57</v>
      </c>
      <c r="Q44" s="30" t="s">
        <v>59</v>
      </c>
      <c r="R44" s="30" t="s">
        <v>57</v>
      </c>
      <c r="S44" s="30" t="s">
        <v>57</v>
      </c>
      <c r="T44" s="30"/>
      <c r="U44" s="31">
        <v>14</v>
      </c>
    </row>
    <row r="45" spans="1:21" ht="11.25">
      <c r="A45" s="12" t="s">
        <v>13</v>
      </c>
      <c r="B45" s="12" t="s">
        <v>7</v>
      </c>
      <c r="C45" s="12" t="s">
        <v>12</v>
      </c>
      <c r="D45" s="36" t="str">
        <f>IF(C11="","",C11)</f>
        <v>Menzel, David</v>
      </c>
      <c r="E45" s="36"/>
      <c r="F45" s="36"/>
      <c r="G45" s="36"/>
      <c r="H45" s="6" t="s">
        <v>7</v>
      </c>
      <c r="I45" s="36" t="str">
        <f>IF(C10="","",C10)</f>
        <v>Barthel, Tino</v>
      </c>
      <c r="J45" s="36"/>
      <c r="K45" s="36"/>
      <c r="L45" s="36"/>
      <c r="M45" s="15">
        <v>3</v>
      </c>
      <c r="N45" s="16" t="s">
        <v>27</v>
      </c>
      <c r="O45" s="17">
        <v>1</v>
      </c>
      <c r="P45" s="18" t="s">
        <v>74</v>
      </c>
      <c r="Q45" s="18" t="s">
        <v>68</v>
      </c>
      <c r="R45" s="18" t="s">
        <v>71</v>
      </c>
      <c r="S45" s="18" t="s">
        <v>75</v>
      </c>
      <c r="T45" s="18"/>
      <c r="U45" s="2">
        <v>15</v>
      </c>
    </row>
    <row r="47" spans="1:20" ht="11.25">
      <c r="A47" s="39" t="s">
        <v>30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6"/>
      <c r="R47" s="6"/>
      <c r="S47" s="6"/>
      <c r="T47" s="6"/>
    </row>
    <row r="48" spans="1:20" ht="4.5" customHeight="1">
      <c r="A48" s="1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1" ht="11.25">
      <c r="A49" s="12"/>
      <c r="B49" s="6"/>
      <c r="C49" s="6"/>
      <c r="D49" s="40" t="s">
        <v>18</v>
      </c>
      <c r="E49" s="40"/>
      <c r="F49" s="40"/>
      <c r="G49" s="40"/>
      <c r="H49" s="13" t="s">
        <v>7</v>
      </c>
      <c r="I49" s="40" t="s">
        <v>19</v>
      </c>
      <c r="J49" s="40"/>
      <c r="K49" s="40"/>
      <c r="L49" s="40"/>
      <c r="M49" s="40" t="s">
        <v>20</v>
      </c>
      <c r="N49" s="40"/>
      <c r="O49" s="40"/>
      <c r="P49" s="14" t="s">
        <v>21</v>
      </c>
      <c r="Q49" s="14" t="s">
        <v>22</v>
      </c>
      <c r="R49" s="14" t="s">
        <v>23</v>
      </c>
      <c r="S49" s="14" t="s">
        <v>24</v>
      </c>
      <c r="T49" s="14" t="s">
        <v>25</v>
      </c>
      <c r="U49" s="3" t="s">
        <v>26</v>
      </c>
    </row>
    <row r="50" spans="2:20" ht="3" customHeight="1">
      <c r="B50" s="2"/>
      <c r="C50" s="2"/>
      <c r="D50" s="4"/>
      <c r="E50" s="4"/>
      <c r="F50" s="4"/>
      <c r="G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1" ht="11.25">
      <c r="A51" s="12" t="s">
        <v>16</v>
      </c>
      <c r="B51" s="12" t="s">
        <v>7</v>
      </c>
      <c r="C51" s="12" t="s">
        <v>13</v>
      </c>
      <c r="D51" s="36" t="str">
        <f>IF(C14="","",C14)</f>
        <v>Weß, Holger</v>
      </c>
      <c r="E51" s="36"/>
      <c r="F51" s="36"/>
      <c r="G51" s="36"/>
      <c r="H51" s="6" t="s">
        <v>7</v>
      </c>
      <c r="I51" s="36" t="str">
        <f>IF(C11="","",C11)</f>
        <v>Menzel, David</v>
      </c>
      <c r="J51" s="36"/>
      <c r="K51" s="36"/>
      <c r="L51" s="36"/>
      <c r="M51" s="15">
        <v>2</v>
      </c>
      <c r="N51" s="16" t="s">
        <v>27</v>
      </c>
      <c r="O51" s="17">
        <v>3</v>
      </c>
      <c r="P51" s="18" t="s">
        <v>70</v>
      </c>
      <c r="Q51" s="18" t="s">
        <v>69</v>
      </c>
      <c r="R51" s="18" t="s">
        <v>69</v>
      </c>
      <c r="S51" s="18" t="s">
        <v>70</v>
      </c>
      <c r="T51" s="18" t="s">
        <v>76</v>
      </c>
      <c r="U51" s="2">
        <v>16</v>
      </c>
    </row>
    <row r="52" spans="1:21" ht="11.25">
      <c r="A52" s="25" t="s">
        <v>9</v>
      </c>
      <c r="B52" s="25" t="s">
        <v>7</v>
      </c>
      <c r="C52" s="25" t="s">
        <v>8</v>
      </c>
      <c r="D52" s="38" t="str">
        <f>IF(C7="","",C7)</f>
        <v>Jung, David</v>
      </c>
      <c r="E52" s="38"/>
      <c r="F52" s="38"/>
      <c r="G52" s="38"/>
      <c r="H52" s="26" t="s">
        <v>7</v>
      </c>
      <c r="I52" s="38" t="str">
        <f>IF(C6="","",C6)</f>
        <v>Günther, Maik</v>
      </c>
      <c r="J52" s="38"/>
      <c r="K52" s="38"/>
      <c r="L52" s="38"/>
      <c r="M52" s="27">
        <v>1</v>
      </c>
      <c r="N52" s="28" t="s">
        <v>27</v>
      </c>
      <c r="O52" s="29">
        <v>3</v>
      </c>
      <c r="P52" s="30" t="s">
        <v>60</v>
      </c>
      <c r="Q52" s="30" t="s">
        <v>55</v>
      </c>
      <c r="R52" s="30" t="s">
        <v>65</v>
      </c>
      <c r="S52" s="30" t="s">
        <v>57</v>
      </c>
      <c r="T52" s="30"/>
      <c r="U52" s="31">
        <v>17</v>
      </c>
    </row>
    <row r="53" spans="1:21" ht="11.25">
      <c r="A53" s="12" t="s">
        <v>10</v>
      </c>
      <c r="B53" s="12" t="s">
        <v>7</v>
      </c>
      <c r="C53" s="12" t="s">
        <v>6</v>
      </c>
      <c r="D53" s="36" t="str">
        <f>IF(C8="","",C8)</f>
        <v>Kramer, Mario</v>
      </c>
      <c r="E53" s="36"/>
      <c r="F53" s="36"/>
      <c r="G53" s="36"/>
      <c r="H53" s="6" t="s">
        <v>7</v>
      </c>
      <c r="I53" s="36" t="str">
        <f>IF(C5="","",C5)</f>
        <v>Neck, Manuel</v>
      </c>
      <c r="J53" s="36"/>
      <c r="K53" s="36"/>
      <c r="L53" s="36"/>
      <c r="M53" s="15">
        <v>0</v>
      </c>
      <c r="N53" s="16" t="s">
        <v>27</v>
      </c>
      <c r="O53" s="17">
        <v>3</v>
      </c>
      <c r="P53" s="18" t="s">
        <v>76</v>
      </c>
      <c r="Q53" s="18" t="s">
        <v>60</v>
      </c>
      <c r="R53" s="18" t="s">
        <v>56</v>
      </c>
      <c r="S53" s="18"/>
      <c r="T53" s="18"/>
      <c r="U53" s="2">
        <v>18</v>
      </c>
    </row>
    <row r="54" spans="1:21" ht="11.25">
      <c r="A54" s="25" t="s">
        <v>11</v>
      </c>
      <c r="B54" s="25" t="s">
        <v>7</v>
      </c>
      <c r="C54" s="25" t="s">
        <v>15</v>
      </c>
      <c r="D54" s="38" t="str">
        <f>IF(C9="","",C9)</f>
        <v>Neumann, Patrick</v>
      </c>
      <c r="E54" s="38"/>
      <c r="F54" s="38"/>
      <c r="G54" s="38"/>
      <c r="H54" s="26" t="s">
        <v>7</v>
      </c>
      <c r="I54" s="38" t="str">
        <f>IF(C13="","",C13)</f>
        <v>Döcke, Michael</v>
      </c>
      <c r="J54" s="38"/>
      <c r="K54" s="38"/>
      <c r="L54" s="38"/>
      <c r="M54" s="27">
        <v>1</v>
      </c>
      <c r="N54" s="28" t="s">
        <v>27</v>
      </c>
      <c r="O54" s="29">
        <v>3</v>
      </c>
      <c r="P54" s="30" t="s">
        <v>66</v>
      </c>
      <c r="Q54" s="30" t="s">
        <v>73</v>
      </c>
      <c r="R54" s="30" t="s">
        <v>76</v>
      </c>
      <c r="S54" s="30" t="s">
        <v>66</v>
      </c>
      <c r="T54" s="30"/>
      <c r="U54" s="31">
        <v>19</v>
      </c>
    </row>
    <row r="55" spans="1:21" ht="11.25">
      <c r="A55" s="12" t="s">
        <v>12</v>
      </c>
      <c r="B55" s="12" t="s">
        <v>7</v>
      </c>
      <c r="C55" s="12" t="s">
        <v>14</v>
      </c>
      <c r="D55" s="36" t="str">
        <f>IF(C10="","",C10)</f>
        <v>Barthel, Tino</v>
      </c>
      <c r="E55" s="36"/>
      <c r="F55" s="36"/>
      <c r="G55" s="36"/>
      <c r="H55" s="6" t="s">
        <v>7</v>
      </c>
      <c r="I55" s="36" t="str">
        <f>IF(C12="","",C12)</f>
        <v>Beyer, Martin</v>
      </c>
      <c r="J55" s="36"/>
      <c r="K55" s="36"/>
      <c r="L55" s="36"/>
      <c r="M55" s="15">
        <v>3</v>
      </c>
      <c r="N55" s="16" t="s">
        <v>27</v>
      </c>
      <c r="O55" s="17">
        <v>0</v>
      </c>
      <c r="P55" s="18" t="s">
        <v>72</v>
      </c>
      <c r="Q55" s="18" t="s">
        <v>65</v>
      </c>
      <c r="R55" s="18" t="s">
        <v>74</v>
      </c>
      <c r="S55" s="18"/>
      <c r="T55" s="18"/>
      <c r="U55" s="2">
        <v>20</v>
      </c>
    </row>
    <row r="56" ht="11.25">
      <c r="M56" s="20"/>
    </row>
    <row r="57" spans="1:20" ht="11.25">
      <c r="A57" s="39" t="s">
        <v>31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6"/>
      <c r="R57" s="6"/>
      <c r="S57" s="6"/>
      <c r="T57" s="6"/>
    </row>
    <row r="58" spans="1:20" ht="4.5" customHeight="1">
      <c r="A58" s="1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1" ht="11.25">
      <c r="A59" s="12"/>
      <c r="B59" s="6"/>
      <c r="C59" s="6"/>
      <c r="D59" s="40" t="s">
        <v>18</v>
      </c>
      <c r="E59" s="40"/>
      <c r="F59" s="40"/>
      <c r="G59" s="40"/>
      <c r="H59" s="13" t="s">
        <v>7</v>
      </c>
      <c r="I59" s="40" t="s">
        <v>19</v>
      </c>
      <c r="J59" s="40"/>
      <c r="K59" s="40"/>
      <c r="L59" s="40"/>
      <c r="M59" s="40" t="s">
        <v>20</v>
      </c>
      <c r="N59" s="40"/>
      <c r="O59" s="40"/>
      <c r="P59" s="14" t="s">
        <v>21</v>
      </c>
      <c r="Q59" s="14" t="s">
        <v>22</v>
      </c>
      <c r="R59" s="14" t="s">
        <v>23</v>
      </c>
      <c r="S59" s="14" t="s">
        <v>24</v>
      </c>
      <c r="T59" s="14" t="s">
        <v>25</v>
      </c>
      <c r="U59" s="3" t="s">
        <v>26</v>
      </c>
    </row>
    <row r="60" spans="2:20" ht="3" customHeight="1">
      <c r="B60" s="2"/>
      <c r="C60" s="2"/>
      <c r="D60" s="4"/>
      <c r="E60" s="4"/>
      <c r="F60" s="4"/>
      <c r="G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11.25">
      <c r="A61" s="12" t="s">
        <v>9</v>
      </c>
      <c r="B61" s="12" t="s">
        <v>7</v>
      </c>
      <c r="C61" s="12" t="s">
        <v>16</v>
      </c>
      <c r="D61" s="36" t="str">
        <f>IF(C7="","",C7)</f>
        <v>Jung, David</v>
      </c>
      <c r="E61" s="36"/>
      <c r="F61" s="36"/>
      <c r="G61" s="36"/>
      <c r="H61" s="6" t="s">
        <v>7</v>
      </c>
      <c r="I61" s="36" t="str">
        <f>IF(C14="","",C14)</f>
        <v>Weß, Holger</v>
      </c>
      <c r="J61" s="36"/>
      <c r="K61" s="36"/>
      <c r="L61" s="36"/>
      <c r="M61" s="15">
        <v>3</v>
      </c>
      <c r="N61" s="16" t="s">
        <v>27</v>
      </c>
      <c r="O61" s="17">
        <v>0</v>
      </c>
      <c r="P61" s="18" t="s">
        <v>65</v>
      </c>
      <c r="Q61" s="18" t="s">
        <v>65</v>
      </c>
      <c r="R61" s="18" t="s">
        <v>59</v>
      </c>
      <c r="S61" s="18"/>
      <c r="T61" s="18"/>
      <c r="U61" s="2">
        <v>21</v>
      </c>
    </row>
    <row r="62" spans="1:21" ht="11.25">
      <c r="A62" s="25" t="s">
        <v>8</v>
      </c>
      <c r="B62" s="25" t="s">
        <v>7</v>
      </c>
      <c r="C62" s="25" t="s">
        <v>10</v>
      </c>
      <c r="D62" s="38" t="str">
        <f>IF(C6="","",C6)</f>
        <v>Günther, Maik</v>
      </c>
      <c r="E62" s="38"/>
      <c r="F62" s="38"/>
      <c r="G62" s="38"/>
      <c r="H62" s="26" t="s">
        <v>7</v>
      </c>
      <c r="I62" s="38" t="str">
        <f>IF(C8="","",C8)</f>
        <v>Kramer, Mario</v>
      </c>
      <c r="J62" s="38"/>
      <c r="K62" s="38"/>
      <c r="L62" s="38"/>
      <c r="M62" s="27">
        <v>3</v>
      </c>
      <c r="N62" s="28" t="s">
        <v>27</v>
      </c>
      <c r="O62" s="29">
        <v>1</v>
      </c>
      <c r="P62" s="30" t="s">
        <v>81</v>
      </c>
      <c r="Q62" s="30" t="s">
        <v>70</v>
      </c>
      <c r="R62" s="30" t="s">
        <v>66</v>
      </c>
      <c r="S62" s="30" t="s">
        <v>59</v>
      </c>
      <c r="T62" s="30"/>
      <c r="U62" s="31">
        <v>22</v>
      </c>
    </row>
    <row r="63" spans="1:21" ht="11.25">
      <c r="A63" s="12" t="s">
        <v>6</v>
      </c>
      <c r="B63" s="12" t="s">
        <v>7</v>
      </c>
      <c r="C63" s="12" t="s">
        <v>11</v>
      </c>
      <c r="D63" s="36" t="str">
        <f>IF(C5="","",C5)</f>
        <v>Neck, Manuel</v>
      </c>
      <c r="E63" s="36"/>
      <c r="F63" s="36"/>
      <c r="G63" s="36"/>
      <c r="H63" s="6" t="s">
        <v>7</v>
      </c>
      <c r="I63" s="36" t="str">
        <f>IF(C9="","",C9)</f>
        <v>Neumann, Patrick</v>
      </c>
      <c r="J63" s="36"/>
      <c r="K63" s="36"/>
      <c r="L63" s="36"/>
      <c r="M63" s="15">
        <v>3</v>
      </c>
      <c r="N63" s="16" t="s">
        <v>27</v>
      </c>
      <c r="O63" s="17">
        <v>1</v>
      </c>
      <c r="P63" s="18" t="s">
        <v>61</v>
      </c>
      <c r="Q63" s="18" t="s">
        <v>71</v>
      </c>
      <c r="R63" s="18" t="s">
        <v>65</v>
      </c>
      <c r="S63" s="18" t="s">
        <v>59</v>
      </c>
      <c r="T63" s="18"/>
      <c r="U63" s="2">
        <v>23</v>
      </c>
    </row>
    <row r="64" spans="1:21" ht="11.25">
      <c r="A64" s="25" t="s">
        <v>15</v>
      </c>
      <c r="B64" s="25" t="s">
        <v>7</v>
      </c>
      <c r="C64" s="25" t="s">
        <v>12</v>
      </c>
      <c r="D64" s="38" t="str">
        <f>IF(C13="","",C13)</f>
        <v>Döcke, Michael</v>
      </c>
      <c r="E64" s="38"/>
      <c r="F64" s="38"/>
      <c r="G64" s="38"/>
      <c r="H64" s="26" t="s">
        <v>7</v>
      </c>
      <c r="I64" s="38" t="str">
        <f>IF(C10="","",C10)</f>
        <v>Barthel, Tino</v>
      </c>
      <c r="J64" s="38"/>
      <c r="K64" s="38"/>
      <c r="L64" s="38"/>
      <c r="M64" s="27">
        <v>3</v>
      </c>
      <c r="N64" s="28" t="s">
        <v>27</v>
      </c>
      <c r="O64" s="29">
        <v>2</v>
      </c>
      <c r="P64" s="30" t="s">
        <v>68</v>
      </c>
      <c r="Q64" s="30" t="s">
        <v>61</v>
      </c>
      <c r="R64" s="30" t="s">
        <v>60</v>
      </c>
      <c r="S64" s="30" t="s">
        <v>60</v>
      </c>
      <c r="T64" s="30" t="s">
        <v>65</v>
      </c>
      <c r="U64" s="31">
        <v>24</v>
      </c>
    </row>
    <row r="65" spans="1:21" ht="11.25">
      <c r="A65" s="12" t="s">
        <v>14</v>
      </c>
      <c r="B65" s="12" t="s">
        <v>7</v>
      </c>
      <c r="C65" s="12" t="s">
        <v>13</v>
      </c>
      <c r="D65" s="36" t="str">
        <f>IF(C12="","",C12)</f>
        <v>Beyer, Martin</v>
      </c>
      <c r="E65" s="36"/>
      <c r="F65" s="36"/>
      <c r="G65" s="36"/>
      <c r="H65" s="6" t="s">
        <v>7</v>
      </c>
      <c r="I65" s="36" t="str">
        <f>IF(C11="","",C11)</f>
        <v>Menzel, David</v>
      </c>
      <c r="J65" s="36"/>
      <c r="K65" s="36"/>
      <c r="L65" s="36"/>
      <c r="M65" s="15">
        <v>0</v>
      </c>
      <c r="N65" s="16" t="s">
        <v>27</v>
      </c>
      <c r="O65" s="17">
        <v>3</v>
      </c>
      <c r="P65" s="18" t="s">
        <v>60</v>
      </c>
      <c r="Q65" s="18" t="s">
        <v>76</v>
      </c>
      <c r="R65" s="18" t="s">
        <v>63</v>
      </c>
      <c r="S65" s="18"/>
      <c r="T65" s="18"/>
      <c r="U65" s="2">
        <v>25</v>
      </c>
    </row>
    <row r="67" spans="1:20" ht="11.25">
      <c r="A67" s="39" t="s">
        <v>32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6"/>
      <c r="R67" s="6"/>
      <c r="S67" s="6"/>
      <c r="T67" s="6"/>
    </row>
    <row r="68" spans="1:20" ht="4.5" customHeight="1">
      <c r="A68" s="1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1" ht="11.25">
      <c r="A69" s="12"/>
      <c r="B69" s="6"/>
      <c r="C69" s="6"/>
      <c r="D69" s="40" t="s">
        <v>18</v>
      </c>
      <c r="E69" s="40"/>
      <c r="F69" s="40"/>
      <c r="G69" s="40"/>
      <c r="H69" s="13" t="s">
        <v>7</v>
      </c>
      <c r="I69" s="40" t="s">
        <v>19</v>
      </c>
      <c r="J69" s="40"/>
      <c r="K69" s="40"/>
      <c r="L69" s="40"/>
      <c r="M69" s="40" t="s">
        <v>20</v>
      </c>
      <c r="N69" s="40"/>
      <c r="O69" s="40"/>
      <c r="P69" s="14" t="s">
        <v>21</v>
      </c>
      <c r="Q69" s="14" t="s">
        <v>22</v>
      </c>
      <c r="R69" s="14" t="s">
        <v>23</v>
      </c>
      <c r="S69" s="14" t="s">
        <v>24</v>
      </c>
      <c r="T69" s="14" t="s">
        <v>25</v>
      </c>
      <c r="U69" s="3" t="s">
        <v>26</v>
      </c>
    </row>
    <row r="70" spans="2:20" ht="3" customHeight="1">
      <c r="B70" s="2"/>
      <c r="C70" s="2"/>
      <c r="D70" s="4"/>
      <c r="E70" s="4"/>
      <c r="F70" s="4"/>
      <c r="G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1" ht="11.25">
      <c r="A71" s="12" t="s">
        <v>16</v>
      </c>
      <c r="B71" s="12" t="s">
        <v>7</v>
      </c>
      <c r="C71" s="12" t="s">
        <v>14</v>
      </c>
      <c r="D71" s="36" t="str">
        <f>IF(C14="","",C14)</f>
        <v>Weß, Holger</v>
      </c>
      <c r="E71" s="36"/>
      <c r="F71" s="36"/>
      <c r="G71" s="36"/>
      <c r="H71" s="6" t="s">
        <v>7</v>
      </c>
      <c r="I71" s="36" t="str">
        <f>IF(C12="","",C12)</f>
        <v>Beyer, Martin</v>
      </c>
      <c r="J71" s="36"/>
      <c r="K71" s="36"/>
      <c r="L71" s="36"/>
      <c r="M71" s="15">
        <v>3</v>
      </c>
      <c r="N71" s="16" t="s">
        <v>27</v>
      </c>
      <c r="O71" s="17">
        <v>2</v>
      </c>
      <c r="P71" s="18" t="s">
        <v>70</v>
      </c>
      <c r="Q71" s="18" t="s">
        <v>55</v>
      </c>
      <c r="R71" s="18" t="s">
        <v>60</v>
      </c>
      <c r="S71" s="18" t="s">
        <v>73</v>
      </c>
      <c r="T71" s="18" t="s">
        <v>77</v>
      </c>
      <c r="U71" s="2">
        <v>26</v>
      </c>
    </row>
    <row r="72" spans="1:21" ht="11.25">
      <c r="A72" s="25" t="s">
        <v>10</v>
      </c>
      <c r="B72" s="25" t="s">
        <v>7</v>
      </c>
      <c r="C72" s="25" t="s">
        <v>9</v>
      </c>
      <c r="D72" s="38" t="str">
        <f>IF(C8="","",C8)</f>
        <v>Kramer, Mario</v>
      </c>
      <c r="E72" s="38"/>
      <c r="F72" s="38"/>
      <c r="G72" s="38"/>
      <c r="H72" s="26" t="s">
        <v>7</v>
      </c>
      <c r="I72" s="38" t="str">
        <f>IF(C7="","",C7)</f>
        <v>Jung, David</v>
      </c>
      <c r="J72" s="38"/>
      <c r="K72" s="38"/>
      <c r="L72" s="38"/>
      <c r="M72" s="27">
        <v>3</v>
      </c>
      <c r="N72" s="28" t="s">
        <v>27</v>
      </c>
      <c r="O72" s="29">
        <v>2</v>
      </c>
      <c r="P72" s="30" t="s">
        <v>57</v>
      </c>
      <c r="Q72" s="30" t="s">
        <v>77</v>
      </c>
      <c r="R72" s="30" t="s">
        <v>57</v>
      </c>
      <c r="S72" s="30" t="s">
        <v>73</v>
      </c>
      <c r="T72" s="30" t="s">
        <v>75</v>
      </c>
      <c r="U72" s="31">
        <v>27</v>
      </c>
    </row>
    <row r="73" spans="1:21" ht="11.25">
      <c r="A73" s="12" t="s">
        <v>11</v>
      </c>
      <c r="B73" s="12" t="s">
        <v>7</v>
      </c>
      <c r="C73" s="12" t="s">
        <v>8</v>
      </c>
      <c r="D73" s="36" t="str">
        <f>IF(C9="","",C9)</f>
        <v>Neumann, Patrick</v>
      </c>
      <c r="E73" s="36"/>
      <c r="F73" s="36"/>
      <c r="G73" s="36"/>
      <c r="H73" s="6" t="s">
        <v>7</v>
      </c>
      <c r="I73" s="36" t="str">
        <f>IF(C6="","",C6)</f>
        <v>Günther, Maik</v>
      </c>
      <c r="J73" s="36"/>
      <c r="K73" s="36"/>
      <c r="L73" s="36"/>
      <c r="M73" s="15">
        <v>0</v>
      </c>
      <c r="N73" s="16" t="s">
        <v>27</v>
      </c>
      <c r="O73" s="17">
        <v>3</v>
      </c>
      <c r="P73" s="18" t="s">
        <v>54</v>
      </c>
      <c r="Q73" s="18" t="s">
        <v>69</v>
      </c>
      <c r="R73" s="18" t="s">
        <v>56</v>
      </c>
      <c r="S73" s="18"/>
      <c r="T73" s="18"/>
      <c r="U73" s="2">
        <v>28</v>
      </c>
    </row>
    <row r="74" spans="1:21" ht="11.25">
      <c r="A74" s="25" t="s">
        <v>12</v>
      </c>
      <c r="B74" s="25" t="s">
        <v>7</v>
      </c>
      <c r="C74" s="25" t="s">
        <v>6</v>
      </c>
      <c r="D74" s="38" t="str">
        <f>IF(C10="","",C10)</f>
        <v>Barthel, Tino</v>
      </c>
      <c r="E74" s="38"/>
      <c r="F74" s="38"/>
      <c r="G74" s="38"/>
      <c r="H74" s="26" t="s">
        <v>7</v>
      </c>
      <c r="I74" s="38" t="str">
        <f>IF(C5="","",C5)</f>
        <v>Neck, Manuel</v>
      </c>
      <c r="J74" s="38"/>
      <c r="K74" s="38"/>
      <c r="L74" s="38"/>
      <c r="M74" s="27">
        <v>1</v>
      </c>
      <c r="N74" s="28" t="s">
        <v>27</v>
      </c>
      <c r="O74" s="29">
        <v>3</v>
      </c>
      <c r="P74" s="30" t="s">
        <v>62</v>
      </c>
      <c r="Q74" s="30" t="s">
        <v>66</v>
      </c>
      <c r="R74" s="30" t="s">
        <v>76</v>
      </c>
      <c r="S74" s="30" t="s">
        <v>57</v>
      </c>
      <c r="T74" s="30"/>
      <c r="U74" s="31">
        <v>29</v>
      </c>
    </row>
    <row r="75" spans="1:21" ht="11.25">
      <c r="A75" s="12" t="s">
        <v>13</v>
      </c>
      <c r="B75" s="12" t="s">
        <v>7</v>
      </c>
      <c r="C75" s="12" t="s">
        <v>15</v>
      </c>
      <c r="D75" s="36" t="str">
        <f>IF(C11="","",C11)</f>
        <v>Menzel, David</v>
      </c>
      <c r="E75" s="36"/>
      <c r="F75" s="36"/>
      <c r="G75" s="36"/>
      <c r="H75" s="6" t="s">
        <v>7</v>
      </c>
      <c r="I75" s="36" t="str">
        <f>IF(C13="","",C13)</f>
        <v>Döcke, Michael</v>
      </c>
      <c r="J75" s="36"/>
      <c r="K75" s="36"/>
      <c r="L75" s="36"/>
      <c r="M75" s="15">
        <v>2</v>
      </c>
      <c r="N75" s="16" t="s">
        <v>27</v>
      </c>
      <c r="O75" s="17">
        <v>3</v>
      </c>
      <c r="P75" s="18" t="s">
        <v>77</v>
      </c>
      <c r="Q75" s="18" t="s">
        <v>55</v>
      </c>
      <c r="R75" s="18" t="s">
        <v>65</v>
      </c>
      <c r="S75" s="18" t="s">
        <v>60</v>
      </c>
      <c r="T75" s="18" t="s">
        <v>76</v>
      </c>
      <c r="U75" s="2">
        <v>30</v>
      </c>
    </row>
    <row r="76" ht="11.25">
      <c r="M76" s="20"/>
    </row>
    <row r="77" spans="1:20" ht="11.25">
      <c r="A77" s="39" t="s">
        <v>33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6"/>
      <c r="R77" s="6"/>
      <c r="S77" s="6"/>
      <c r="T77" s="6"/>
    </row>
    <row r="78" spans="1:20" ht="4.5" customHeight="1">
      <c r="A78" s="1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1" ht="11.25">
      <c r="A79" s="12"/>
      <c r="B79" s="6"/>
      <c r="C79" s="6"/>
      <c r="D79" s="40" t="s">
        <v>18</v>
      </c>
      <c r="E79" s="40"/>
      <c r="F79" s="40"/>
      <c r="G79" s="40"/>
      <c r="H79" s="13" t="s">
        <v>7</v>
      </c>
      <c r="I79" s="40" t="s">
        <v>19</v>
      </c>
      <c r="J79" s="40"/>
      <c r="K79" s="40"/>
      <c r="L79" s="40"/>
      <c r="M79" s="40" t="s">
        <v>20</v>
      </c>
      <c r="N79" s="40"/>
      <c r="O79" s="40"/>
      <c r="P79" s="14" t="s">
        <v>21</v>
      </c>
      <c r="Q79" s="14" t="s">
        <v>22</v>
      </c>
      <c r="R79" s="14" t="s">
        <v>23</v>
      </c>
      <c r="S79" s="14" t="s">
        <v>24</v>
      </c>
      <c r="T79" s="14" t="s">
        <v>25</v>
      </c>
      <c r="U79" s="3" t="s">
        <v>26</v>
      </c>
    </row>
    <row r="80" spans="2:20" ht="3" customHeight="1">
      <c r="B80" s="2"/>
      <c r="C80" s="2"/>
      <c r="D80" s="4"/>
      <c r="E80" s="4"/>
      <c r="F80" s="4"/>
      <c r="G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1" ht="11.25">
      <c r="A81" s="12" t="s">
        <v>10</v>
      </c>
      <c r="B81" s="12" t="s">
        <v>7</v>
      </c>
      <c r="C81" s="12" t="s">
        <v>16</v>
      </c>
      <c r="D81" s="36" t="str">
        <f>IF(C8="","",C8)</f>
        <v>Kramer, Mario</v>
      </c>
      <c r="E81" s="36"/>
      <c r="F81" s="36"/>
      <c r="G81" s="36"/>
      <c r="H81" s="6" t="s">
        <v>7</v>
      </c>
      <c r="I81" s="36" t="str">
        <f>IF(C14="","",C14)</f>
        <v>Weß, Holger</v>
      </c>
      <c r="J81" s="36"/>
      <c r="K81" s="36"/>
      <c r="L81" s="36"/>
      <c r="M81" s="15">
        <v>2</v>
      </c>
      <c r="N81" s="16" t="s">
        <v>27</v>
      </c>
      <c r="O81" s="17">
        <v>3</v>
      </c>
      <c r="P81" s="18" t="s">
        <v>69</v>
      </c>
      <c r="Q81" s="18" t="s">
        <v>65</v>
      </c>
      <c r="R81" s="18" t="s">
        <v>70</v>
      </c>
      <c r="S81" s="18" t="s">
        <v>56</v>
      </c>
      <c r="T81" s="18" t="s">
        <v>54</v>
      </c>
      <c r="U81" s="2">
        <v>31</v>
      </c>
    </row>
    <row r="82" spans="1:21" ht="11.25">
      <c r="A82" s="25" t="s">
        <v>9</v>
      </c>
      <c r="B82" s="25" t="s">
        <v>7</v>
      </c>
      <c r="C82" s="25" t="s">
        <v>11</v>
      </c>
      <c r="D82" s="38" t="str">
        <f>IF(C7="","",C7)</f>
        <v>Jung, David</v>
      </c>
      <c r="E82" s="38"/>
      <c r="F82" s="38"/>
      <c r="G82" s="38"/>
      <c r="H82" s="26" t="s">
        <v>7</v>
      </c>
      <c r="I82" s="38" t="str">
        <f>IF(C9="","",C9)</f>
        <v>Neumann, Patrick</v>
      </c>
      <c r="J82" s="38"/>
      <c r="K82" s="38"/>
      <c r="L82" s="38"/>
      <c r="M82" s="27">
        <v>0</v>
      </c>
      <c r="N82" s="28" t="s">
        <v>27</v>
      </c>
      <c r="O82" s="29">
        <v>3</v>
      </c>
      <c r="P82" s="30" t="s">
        <v>78</v>
      </c>
      <c r="Q82" s="30" t="s">
        <v>76</v>
      </c>
      <c r="R82" s="30" t="s">
        <v>78</v>
      </c>
      <c r="S82" s="30"/>
      <c r="T82" s="30"/>
      <c r="U82" s="31">
        <v>32</v>
      </c>
    </row>
    <row r="83" spans="1:21" ht="11.25">
      <c r="A83" s="12" t="s">
        <v>8</v>
      </c>
      <c r="B83" s="12" t="s">
        <v>7</v>
      </c>
      <c r="C83" s="12" t="s">
        <v>12</v>
      </c>
      <c r="D83" s="36" t="str">
        <f>IF(C6="","",C6)</f>
        <v>Günther, Maik</v>
      </c>
      <c r="E83" s="36"/>
      <c r="F83" s="36"/>
      <c r="G83" s="36"/>
      <c r="H83" s="6" t="s">
        <v>7</v>
      </c>
      <c r="I83" s="36" t="str">
        <f>IF(C10="","",C10)</f>
        <v>Barthel, Tino</v>
      </c>
      <c r="J83" s="36"/>
      <c r="K83" s="36"/>
      <c r="L83" s="36"/>
      <c r="M83" s="15">
        <v>3</v>
      </c>
      <c r="N83" s="16" t="s">
        <v>27</v>
      </c>
      <c r="O83" s="17">
        <v>0</v>
      </c>
      <c r="P83" s="18" t="s">
        <v>77</v>
      </c>
      <c r="Q83" s="18" t="s">
        <v>72</v>
      </c>
      <c r="R83" s="18" t="s">
        <v>77</v>
      </c>
      <c r="S83" s="18"/>
      <c r="T83" s="18"/>
      <c r="U83" s="2">
        <v>33</v>
      </c>
    </row>
    <row r="84" spans="1:21" ht="11.25">
      <c r="A84" s="25" t="s">
        <v>6</v>
      </c>
      <c r="B84" s="25" t="s">
        <v>7</v>
      </c>
      <c r="C84" s="25" t="s">
        <v>13</v>
      </c>
      <c r="D84" s="38" t="str">
        <f>IF(C5="","",C5)</f>
        <v>Neck, Manuel</v>
      </c>
      <c r="E84" s="38"/>
      <c r="F84" s="38"/>
      <c r="G84" s="38"/>
      <c r="H84" s="26" t="s">
        <v>7</v>
      </c>
      <c r="I84" s="38" t="str">
        <f>IF(C11="","",C11)</f>
        <v>Menzel, David</v>
      </c>
      <c r="J84" s="38"/>
      <c r="K84" s="38"/>
      <c r="L84" s="38"/>
      <c r="M84" s="27">
        <v>0</v>
      </c>
      <c r="N84" s="28" t="s">
        <v>27</v>
      </c>
      <c r="O84" s="29">
        <v>3</v>
      </c>
      <c r="P84" s="30" t="s">
        <v>57</v>
      </c>
      <c r="Q84" s="30" t="s">
        <v>55</v>
      </c>
      <c r="R84" s="30" t="s">
        <v>57</v>
      </c>
      <c r="S84" s="30"/>
      <c r="T84" s="30"/>
      <c r="U84" s="31">
        <v>34</v>
      </c>
    </row>
    <row r="85" spans="1:21" ht="11.25">
      <c r="A85" s="1" t="s">
        <v>15</v>
      </c>
      <c r="B85" s="1" t="s">
        <v>7</v>
      </c>
      <c r="C85" s="1" t="s">
        <v>14</v>
      </c>
      <c r="D85" s="36" t="str">
        <f>IF(C13="","",C13)</f>
        <v>Döcke, Michael</v>
      </c>
      <c r="E85" s="36"/>
      <c r="F85" s="36"/>
      <c r="G85" s="36"/>
      <c r="H85" s="6" t="s">
        <v>7</v>
      </c>
      <c r="I85" s="36" t="str">
        <f>IF(C12="","",C12)</f>
        <v>Beyer, Martin</v>
      </c>
      <c r="J85" s="36"/>
      <c r="K85" s="36"/>
      <c r="L85" s="36"/>
      <c r="M85" s="15">
        <v>3</v>
      </c>
      <c r="N85" s="16" t="s">
        <v>27</v>
      </c>
      <c r="O85" s="17">
        <v>0</v>
      </c>
      <c r="P85" s="18" t="s">
        <v>65</v>
      </c>
      <c r="Q85" s="18" t="s">
        <v>61</v>
      </c>
      <c r="R85" s="18" t="s">
        <v>65</v>
      </c>
      <c r="S85" s="18"/>
      <c r="T85" s="18"/>
      <c r="U85" s="2">
        <v>35</v>
      </c>
    </row>
    <row r="87" spans="1:20" ht="11.25">
      <c r="A87" s="39" t="s">
        <v>34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6"/>
      <c r="R87" s="6"/>
      <c r="S87" s="6"/>
      <c r="T87" s="6"/>
    </row>
    <row r="88" spans="1:20" ht="4.5" customHeight="1">
      <c r="A88" s="1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1" ht="11.25">
      <c r="A89" s="12"/>
      <c r="B89" s="6"/>
      <c r="C89" s="6"/>
      <c r="D89" s="40" t="s">
        <v>18</v>
      </c>
      <c r="E89" s="40"/>
      <c r="F89" s="40"/>
      <c r="G89" s="40"/>
      <c r="H89" s="13" t="s">
        <v>7</v>
      </c>
      <c r="I89" s="40" t="s">
        <v>19</v>
      </c>
      <c r="J89" s="40"/>
      <c r="K89" s="40"/>
      <c r="L89" s="40"/>
      <c r="M89" s="40" t="s">
        <v>20</v>
      </c>
      <c r="N89" s="40"/>
      <c r="O89" s="40"/>
      <c r="P89" s="14" t="s">
        <v>21</v>
      </c>
      <c r="Q89" s="14" t="s">
        <v>22</v>
      </c>
      <c r="R89" s="14" t="s">
        <v>23</v>
      </c>
      <c r="S89" s="14" t="s">
        <v>24</v>
      </c>
      <c r="T89" s="14" t="s">
        <v>25</v>
      </c>
      <c r="U89" s="3" t="s">
        <v>26</v>
      </c>
    </row>
    <row r="90" spans="2:20" ht="3" customHeight="1">
      <c r="B90" s="2"/>
      <c r="C90" s="2"/>
      <c r="D90" s="4"/>
      <c r="E90" s="4"/>
      <c r="F90" s="4"/>
      <c r="G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1" ht="11.25">
      <c r="A91" s="12" t="s">
        <v>16</v>
      </c>
      <c r="B91" s="12" t="s">
        <v>7</v>
      </c>
      <c r="C91" s="12" t="s">
        <v>15</v>
      </c>
      <c r="D91" s="36" t="str">
        <f>IF(C14="","",C14)</f>
        <v>Weß, Holger</v>
      </c>
      <c r="E91" s="36"/>
      <c r="F91" s="36"/>
      <c r="G91" s="36"/>
      <c r="H91" s="6" t="s">
        <v>7</v>
      </c>
      <c r="I91" s="36" t="str">
        <f>IF(C13="","",C13)</f>
        <v>Döcke, Michael</v>
      </c>
      <c r="J91" s="36"/>
      <c r="K91" s="36"/>
      <c r="L91" s="36"/>
      <c r="M91" s="15">
        <v>3</v>
      </c>
      <c r="N91" s="16" t="s">
        <v>27</v>
      </c>
      <c r="O91" s="17">
        <v>0</v>
      </c>
      <c r="P91" s="18" t="s">
        <v>68</v>
      </c>
      <c r="Q91" s="18" t="s">
        <v>77</v>
      </c>
      <c r="R91" s="18" t="s">
        <v>61</v>
      </c>
      <c r="S91" s="18"/>
      <c r="T91" s="18"/>
      <c r="U91" s="2">
        <v>36</v>
      </c>
    </row>
    <row r="92" spans="1:21" ht="11.25">
      <c r="A92" s="25" t="s">
        <v>11</v>
      </c>
      <c r="B92" s="25" t="s">
        <v>7</v>
      </c>
      <c r="C92" s="25" t="s">
        <v>10</v>
      </c>
      <c r="D92" s="38" t="str">
        <f>IF(C9="","",C9)</f>
        <v>Neumann, Patrick</v>
      </c>
      <c r="E92" s="38"/>
      <c r="F92" s="38"/>
      <c r="G92" s="38"/>
      <c r="H92" s="26" t="s">
        <v>7</v>
      </c>
      <c r="I92" s="38" t="str">
        <f>IF(C8="","",C8)</f>
        <v>Kramer, Mario</v>
      </c>
      <c r="J92" s="38"/>
      <c r="K92" s="38"/>
      <c r="L92" s="38"/>
      <c r="M92" s="27">
        <v>3</v>
      </c>
      <c r="N92" s="28" t="s">
        <v>27</v>
      </c>
      <c r="O92" s="29">
        <v>2</v>
      </c>
      <c r="P92" s="30" t="s">
        <v>56</v>
      </c>
      <c r="Q92" s="30" t="s">
        <v>72</v>
      </c>
      <c r="R92" s="30" t="s">
        <v>68</v>
      </c>
      <c r="S92" s="30" t="s">
        <v>80</v>
      </c>
      <c r="T92" s="30" t="s">
        <v>68</v>
      </c>
      <c r="U92" s="31">
        <v>37</v>
      </c>
    </row>
    <row r="93" spans="1:21" ht="11.25">
      <c r="A93" s="12" t="s">
        <v>12</v>
      </c>
      <c r="B93" s="12" t="s">
        <v>7</v>
      </c>
      <c r="C93" s="12" t="s">
        <v>9</v>
      </c>
      <c r="D93" s="36" t="str">
        <f>IF(C10="","",C10)</f>
        <v>Barthel, Tino</v>
      </c>
      <c r="E93" s="36"/>
      <c r="F93" s="36"/>
      <c r="G93" s="36"/>
      <c r="H93" s="6" t="s">
        <v>7</v>
      </c>
      <c r="I93" s="36" t="str">
        <f>IF(C7="","",C7)</f>
        <v>Jung, David</v>
      </c>
      <c r="J93" s="36"/>
      <c r="K93" s="36"/>
      <c r="L93" s="36"/>
      <c r="M93" s="15">
        <v>0</v>
      </c>
      <c r="N93" s="16" t="s">
        <v>27</v>
      </c>
      <c r="O93" s="17">
        <v>3</v>
      </c>
      <c r="P93" s="18" t="s">
        <v>69</v>
      </c>
      <c r="Q93" s="18" t="s">
        <v>79</v>
      </c>
      <c r="R93" s="18" t="s">
        <v>54</v>
      </c>
      <c r="S93" s="18"/>
      <c r="T93" s="18"/>
      <c r="U93" s="2">
        <v>38</v>
      </c>
    </row>
    <row r="94" spans="1:21" ht="11.25">
      <c r="A94" s="25" t="s">
        <v>13</v>
      </c>
      <c r="B94" s="25" t="s">
        <v>7</v>
      </c>
      <c r="C94" s="25" t="s">
        <v>8</v>
      </c>
      <c r="D94" s="38" t="str">
        <f>IF(C11="","",C11)</f>
        <v>Menzel, David</v>
      </c>
      <c r="E94" s="38"/>
      <c r="F94" s="38"/>
      <c r="G94" s="38"/>
      <c r="H94" s="26" t="s">
        <v>7</v>
      </c>
      <c r="I94" s="38" t="str">
        <f>IF(C6="","",C6)</f>
        <v>Günther, Maik</v>
      </c>
      <c r="J94" s="38"/>
      <c r="K94" s="38"/>
      <c r="L94" s="38"/>
      <c r="M94" s="27">
        <v>1</v>
      </c>
      <c r="N94" s="28" t="s">
        <v>27</v>
      </c>
      <c r="O94" s="29">
        <v>3</v>
      </c>
      <c r="P94" s="30" t="s">
        <v>60</v>
      </c>
      <c r="Q94" s="30" t="s">
        <v>69</v>
      </c>
      <c r="R94" s="30" t="s">
        <v>77</v>
      </c>
      <c r="S94" s="30" t="s">
        <v>55</v>
      </c>
      <c r="T94" s="30"/>
      <c r="U94" s="31">
        <v>39</v>
      </c>
    </row>
    <row r="95" spans="1:21" ht="11.25">
      <c r="A95" s="1" t="s">
        <v>14</v>
      </c>
      <c r="B95" s="1" t="s">
        <v>7</v>
      </c>
      <c r="C95" s="1" t="s">
        <v>6</v>
      </c>
      <c r="D95" s="36" t="str">
        <f>IF(C12="","",C12)</f>
        <v>Beyer, Martin</v>
      </c>
      <c r="E95" s="36"/>
      <c r="F95" s="36"/>
      <c r="G95" s="36"/>
      <c r="H95" s="6" t="s">
        <v>7</v>
      </c>
      <c r="I95" s="36" t="str">
        <f>IF(C5="","",C5)</f>
        <v>Neck, Manuel</v>
      </c>
      <c r="J95" s="36"/>
      <c r="K95" s="36"/>
      <c r="L95" s="36"/>
      <c r="M95" s="15">
        <v>3</v>
      </c>
      <c r="N95" s="16" t="s">
        <v>27</v>
      </c>
      <c r="O95" s="17">
        <v>2</v>
      </c>
      <c r="P95" s="18" t="s">
        <v>57</v>
      </c>
      <c r="Q95" s="18" t="s">
        <v>70</v>
      </c>
      <c r="R95" s="18" t="s">
        <v>70</v>
      </c>
      <c r="S95" s="18" t="s">
        <v>66</v>
      </c>
      <c r="T95" s="18" t="s">
        <v>70</v>
      </c>
      <c r="U95" s="2">
        <v>40</v>
      </c>
    </row>
    <row r="97" spans="1:20" ht="11.25">
      <c r="A97" s="39" t="s">
        <v>35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6"/>
      <c r="R97" s="6"/>
      <c r="S97" s="6"/>
      <c r="T97" s="6"/>
    </row>
    <row r="98" spans="1:20" ht="4.5" customHeight="1">
      <c r="A98" s="1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1" ht="11.25">
      <c r="A99" s="12"/>
      <c r="B99" s="6"/>
      <c r="C99" s="6"/>
      <c r="D99" s="40" t="s">
        <v>18</v>
      </c>
      <c r="E99" s="40"/>
      <c r="F99" s="40"/>
      <c r="G99" s="40"/>
      <c r="H99" s="13" t="s">
        <v>7</v>
      </c>
      <c r="I99" s="40" t="s">
        <v>19</v>
      </c>
      <c r="J99" s="40"/>
      <c r="K99" s="40"/>
      <c r="L99" s="40"/>
      <c r="M99" s="40" t="s">
        <v>20</v>
      </c>
      <c r="N99" s="40"/>
      <c r="O99" s="40"/>
      <c r="P99" s="14" t="s">
        <v>21</v>
      </c>
      <c r="Q99" s="14" t="s">
        <v>22</v>
      </c>
      <c r="R99" s="14" t="s">
        <v>23</v>
      </c>
      <c r="S99" s="14" t="s">
        <v>24</v>
      </c>
      <c r="T99" s="14" t="s">
        <v>25</v>
      </c>
      <c r="U99" s="3" t="s">
        <v>26</v>
      </c>
    </row>
    <row r="100" spans="2:20" ht="3" customHeight="1">
      <c r="B100" s="2"/>
      <c r="C100" s="2"/>
      <c r="D100" s="4"/>
      <c r="E100" s="4"/>
      <c r="F100" s="4"/>
      <c r="G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1" ht="11.25">
      <c r="A101" s="12" t="s">
        <v>11</v>
      </c>
      <c r="B101" s="12" t="s">
        <v>7</v>
      </c>
      <c r="C101" s="12" t="s">
        <v>16</v>
      </c>
      <c r="D101" s="36" t="str">
        <f>IF(C9="","",C9)</f>
        <v>Neumann, Patrick</v>
      </c>
      <c r="E101" s="36"/>
      <c r="F101" s="36"/>
      <c r="G101" s="36"/>
      <c r="H101" s="6" t="s">
        <v>7</v>
      </c>
      <c r="I101" s="36" t="str">
        <f>IF(C14="","",C14)</f>
        <v>Weß, Holger</v>
      </c>
      <c r="J101" s="36"/>
      <c r="K101" s="36"/>
      <c r="L101" s="36"/>
      <c r="M101" s="15">
        <v>2</v>
      </c>
      <c r="N101" s="16" t="s">
        <v>27</v>
      </c>
      <c r="O101" s="17">
        <v>3</v>
      </c>
      <c r="P101" s="18" t="s">
        <v>65</v>
      </c>
      <c r="Q101" s="18" t="s">
        <v>66</v>
      </c>
      <c r="R101" s="18" t="s">
        <v>56</v>
      </c>
      <c r="S101" s="18" t="s">
        <v>70</v>
      </c>
      <c r="T101" s="18" t="s">
        <v>60</v>
      </c>
      <c r="U101" s="2">
        <v>41</v>
      </c>
    </row>
    <row r="102" spans="1:21" ht="11.25">
      <c r="A102" s="25" t="s">
        <v>10</v>
      </c>
      <c r="B102" s="25" t="s">
        <v>7</v>
      </c>
      <c r="C102" s="25" t="s">
        <v>12</v>
      </c>
      <c r="D102" s="38" t="str">
        <f>IF(C8="","",C8)</f>
        <v>Kramer, Mario</v>
      </c>
      <c r="E102" s="38"/>
      <c r="F102" s="38"/>
      <c r="G102" s="38"/>
      <c r="H102" s="26" t="s">
        <v>7</v>
      </c>
      <c r="I102" s="38" t="str">
        <f>IF(C10="","",C10)</f>
        <v>Barthel, Tino</v>
      </c>
      <c r="J102" s="38"/>
      <c r="K102" s="38"/>
      <c r="L102" s="38"/>
      <c r="M102" s="27">
        <v>2</v>
      </c>
      <c r="N102" s="28" t="s">
        <v>27</v>
      </c>
      <c r="O102" s="29">
        <v>3</v>
      </c>
      <c r="P102" s="30" t="s">
        <v>72</v>
      </c>
      <c r="Q102" s="30" t="s">
        <v>56</v>
      </c>
      <c r="R102" s="30" t="s">
        <v>69</v>
      </c>
      <c r="S102" s="30" t="s">
        <v>62</v>
      </c>
      <c r="T102" s="30" t="s">
        <v>66</v>
      </c>
      <c r="U102" s="31">
        <v>42</v>
      </c>
    </row>
    <row r="103" spans="1:21" ht="11.25">
      <c r="A103" s="12" t="s">
        <v>9</v>
      </c>
      <c r="B103" s="12" t="s">
        <v>7</v>
      </c>
      <c r="C103" s="12" t="s">
        <v>13</v>
      </c>
      <c r="D103" s="36" t="str">
        <f>IF(C7="","",C7)</f>
        <v>Jung, David</v>
      </c>
      <c r="E103" s="36"/>
      <c r="F103" s="36"/>
      <c r="G103" s="36"/>
      <c r="H103" s="6" t="s">
        <v>7</v>
      </c>
      <c r="I103" s="36" t="str">
        <f>IF(C11="","",C11)</f>
        <v>Menzel, David</v>
      </c>
      <c r="J103" s="36"/>
      <c r="K103" s="36"/>
      <c r="L103" s="36"/>
      <c r="M103" s="15">
        <v>3</v>
      </c>
      <c r="N103" s="16" t="s">
        <v>27</v>
      </c>
      <c r="O103" s="17">
        <v>0</v>
      </c>
      <c r="P103" s="18" t="s">
        <v>65</v>
      </c>
      <c r="Q103" s="18" t="s">
        <v>62</v>
      </c>
      <c r="R103" s="18" t="s">
        <v>65</v>
      </c>
      <c r="S103" s="18"/>
      <c r="T103" s="18"/>
      <c r="U103" s="2">
        <v>43</v>
      </c>
    </row>
    <row r="104" spans="1:21" ht="11.25">
      <c r="A104" s="25" t="s">
        <v>8</v>
      </c>
      <c r="B104" s="25" t="s">
        <v>7</v>
      </c>
      <c r="C104" s="25" t="s">
        <v>14</v>
      </c>
      <c r="D104" s="38" t="str">
        <f>IF(C6="","",C6)</f>
        <v>Günther, Maik</v>
      </c>
      <c r="E104" s="38"/>
      <c r="F104" s="38"/>
      <c r="G104" s="38"/>
      <c r="H104" s="26" t="s">
        <v>7</v>
      </c>
      <c r="I104" s="38" t="str">
        <f>IF(C12="","",C12)</f>
        <v>Beyer, Martin</v>
      </c>
      <c r="J104" s="38"/>
      <c r="K104" s="38"/>
      <c r="L104" s="38"/>
      <c r="M104" s="27">
        <v>3</v>
      </c>
      <c r="N104" s="28" t="s">
        <v>27</v>
      </c>
      <c r="O104" s="29">
        <v>0</v>
      </c>
      <c r="P104" s="30" t="s">
        <v>74</v>
      </c>
      <c r="Q104" s="30" t="s">
        <v>59</v>
      </c>
      <c r="R104" s="30" t="s">
        <v>72</v>
      </c>
      <c r="S104" s="30"/>
      <c r="T104" s="30"/>
      <c r="U104" s="31">
        <v>44</v>
      </c>
    </row>
    <row r="105" spans="1:21" ht="11.25">
      <c r="A105" s="1" t="s">
        <v>6</v>
      </c>
      <c r="B105" s="1" t="s">
        <v>7</v>
      </c>
      <c r="C105" s="1" t="s">
        <v>15</v>
      </c>
      <c r="D105" s="36" t="str">
        <f>IF(C5="","",C5)</f>
        <v>Neck, Manuel</v>
      </c>
      <c r="E105" s="36"/>
      <c r="F105" s="36"/>
      <c r="G105" s="36"/>
      <c r="H105" s="6" t="s">
        <v>7</v>
      </c>
      <c r="I105" s="36" t="str">
        <f>IF(C13="","",C13)</f>
        <v>Döcke, Michael</v>
      </c>
      <c r="J105" s="36"/>
      <c r="K105" s="36"/>
      <c r="L105" s="36"/>
      <c r="M105" s="15">
        <v>3</v>
      </c>
      <c r="N105" s="16" t="s">
        <v>27</v>
      </c>
      <c r="O105" s="17">
        <v>0</v>
      </c>
      <c r="P105" s="18" t="s">
        <v>62</v>
      </c>
      <c r="Q105" s="18" t="s">
        <v>65</v>
      </c>
      <c r="R105" s="18" t="s">
        <v>65</v>
      </c>
      <c r="S105" s="18"/>
      <c r="T105" s="18"/>
      <c r="U105" s="2">
        <v>45</v>
      </c>
    </row>
    <row r="107" spans="1:21" ht="11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ht="11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ht="11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</sheetData>
  <sheetProtection password="D95B" sheet="1" selectLockedCells="1"/>
  <mergeCells count="176">
    <mergeCell ref="A1:U1"/>
    <mergeCell ref="A2:U2"/>
    <mergeCell ref="C4:G4"/>
    <mergeCell ref="I4:L4"/>
    <mergeCell ref="M4:O4"/>
    <mergeCell ref="P4:R4"/>
    <mergeCell ref="S4:T4"/>
    <mergeCell ref="C5:G5"/>
    <mergeCell ref="I5:L5"/>
    <mergeCell ref="M5:O5"/>
    <mergeCell ref="S5:T5"/>
    <mergeCell ref="C6:G6"/>
    <mergeCell ref="I6:L6"/>
    <mergeCell ref="M6:O6"/>
    <mergeCell ref="S6:T6"/>
    <mergeCell ref="C7:G7"/>
    <mergeCell ref="I7:L7"/>
    <mergeCell ref="M7:O7"/>
    <mergeCell ref="S7:T7"/>
    <mergeCell ref="C8:G8"/>
    <mergeCell ref="I8:L8"/>
    <mergeCell ref="M8:O8"/>
    <mergeCell ref="S8:T8"/>
    <mergeCell ref="C9:G9"/>
    <mergeCell ref="I9:L9"/>
    <mergeCell ref="M9:O9"/>
    <mergeCell ref="S9:T9"/>
    <mergeCell ref="C10:G10"/>
    <mergeCell ref="I10:L10"/>
    <mergeCell ref="M10:O10"/>
    <mergeCell ref="S10:T10"/>
    <mergeCell ref="C11:G11"/>
    <mergeCell ref="I11:L11"/>
    <mergeCell ref="M11:O11"/>
    <mergeCell ref="S11:T11"/>
    <mergeCell ref="C12:G12"/>
    <mergeCell ref="I12:L12"/>
    <mergeCell ref="M12:O12"/>
    <mergeCell ref="S12:T12"/>
    <mergeCell ref="C13:G13"/>
    <mergeCell ref="I13:L13"/>
    <mergeCell ref="M13:O13"/>
    <mergeCell ref="S13:T13"/>
    <mergeCell ref="C14:G14"/>
    <mergeCell ref="I14:L14"/>
    <mergeCell ref="M14:O14"/>
    <mergeCell ref="S14:T14"/>
    <mergeCell ref="D23:G23"/>
    <mergeCell ref="I23:L23"/>
    <mergeCell ref="M15:O15"/>
    <mergeCell ref="S15:T15"/>
    <mergeCell ref="A16:T16"/>
    <mergeCell ref="D18:G18"/>
    <mergeCell ref="I18:L18"/>
    <mergeCell ref="M18:O18"/>
    <mergeCell ref="D20:G20"/>
    <mergeCell ref="I20:L20"/>
    <mergeCell ref="D21:G21"/>
    <mergeCell ref="I21:L21"/>
    <mergeCell ref="D22:G22"/>
    <mergeCell ref="I22:L22"/>
    <mergeCell ref="D34:G34"/>
    <mergeCell ref="I34:L34"/>
    <mergeCell ref="D24:G24"/>
    <mergeCell ref="I24:L24"/>
    <mergeCell ref="A27:P27"/>
    <mergeCell ref="D29:G29"/>
    <mergeCell ref="I29:L29"/>
    <mergeCell ref="M29:O29"/>
    <mergeCell ref="D31:G31"/>
    <mergeCell ref="I31:L31"/>
    <mergeCell ref="D32:G32"/>
    <mergeCell ref="I32:L32"/>
    <mergeCell ref="D33:G33"/>
    <mergeCell ref="I33:L33"/>
    <mergeCell ref="D44:G44"/>
    <mergeCell ref="I44:L44"/>
    <mergeCell ref="D35:G35"/>
    <mergeCell ref="I35:L35"/>
    <mergeCell ref="A37:P37"/>
    <mergeCell ref="D39:G39"/>
    <mergeCell ref="I39:L39"/>
    <mergeCell ref="M39:O39"/>
    <mergeCell ref="D41:G41"/>
    <mergeCell ref="I41:L41"/>
    <mergeCell ref="D42:G42"/>
    <mergeCell ref="I42:L42"/>
    <mergeCell ref="D43:G43"/>
    <mergeCell ref="I43:L43"/>
    <mergeCell ref="D54:G54"/>
    <mergeCell ref="I54:L54"/>
    <mergeCell ref="D45:G45"/>
    <mergeCell ref="I45:L45"/>
    <mergeCell ref="A47:P47"/>
    <mergeCell ref="D49:G49"/>
    <mergeCell ref="I49:L49"/>
    <mergeCell ref="M49:O49"/>
    <mergeCell ref="D51:G51"/>
    <mergeCell ref="I51:L51"/>
    <mergeCell ref="D52:G52"/>
    <mergeCell ref="I52:L52"/>
    <mergeCell ref="D53:G53"/>
    <mergeCell ref="I53:L53"/>
    <mergeCell ref="D64:G64"/>
    <mergeCell ref="I64:L64"/>
    <mergeCell ref="D55:G55"/>
    <mergeCell ref="I55:L55"/>
    <mergeCell ref="A57:P57"/>
    <mergeCell ref="D59:G59"/>
    <mergeCell ref="I59:L59"/>
    <mergeCell ref="M59:O59"/>
    <mergeCell ref="D61:G61"/>
    <mergeCell ref="I61:L61"/>
    <mergeCell ref="D62:G62"/>
    <mergeCell ref="I62:L62"/>
    <mergeCell ref="D63:G63"/>
    <mergeCell ref="I63:L63"/>
    <mergeCell ref="D74:G74"/>
    <mergeCell ref="I74:L74"/>
    <mergeCell ref="D65:G65"/>
    <mergeCell ref="I65:L65"/>
    <mergeCell ref="A67:P67"/>
    <mergeCell ref="D69:G69"/>
    <mergeCell ref="I69:L69"/>
    <mergeCell ref="M69:O69"/>
    <mergeCell ref="D71:G71"/>
    <mergeCell ref="I71:L71"/>
    <mergeCell ref="D72:G72"/>
    <mergeCell ref="I72:L72"/>
    <mergeCell ref="D73:G73"/>
    <mergeCell ref="I73:L73"/>
    <mergeCell ref="D84:G84"/>
    <mergeCell ref="I84:L84"/>
    <mergeCell ref="D75:G75"/>
    <mergeCell ref="I75:L75"/>
    <mergeCell ref="A77:P77"/>
    <mergeCell ref="D79:G79"/>
    <mergeCell ref="I79:L79"/>
    <mergeCell ref="M79:O79"/>
    <mergeCell ref="D81:G81"/>
    <mergeCell ref="I81:L81"/>
    <mergeCell ref="D82:G82"/>
    <mergeCell ref="I82:L82"/>
    <mergeCell ref="D83:G83"/>
    <mergeCell ref="I83:L83"/>
    <mergeCell ref="D94:G94"/>
    <mergeCell ref="I94:L94"/>
    <mergeCell ref="D85:G85"/>
    <mergeCell ref="I85:L85"/>
    <mergeCell ref="A87:P87"/>
    <mergeCell ref="D89:G89"/>
    <mergeCell ref="I89:L89"/>
    <mergeCell ref="M89:O89"/>
    <mergeCell ref="D101:G101"/>
    <mergeCell ref="I101:L101"/>
    <mergeCell ref="D102:G102"/>
    <mergeCell ref="I102:L102"/>
    <mergeCell ref="D91:G91"/>
    <mergeCell ref="I91:L91"/>
    <mergeCell ref="D92:G92"/>
    <mergeCell ref="I92:L92"/>
    <mergeCell ref="D93:G93"/>
    <mergeCell ref="I93:L93"/>
    <mergeCell ref="D95:G95"/>
    <mergeCell ref="I95:L95"/>
    <mergeCell ref="A97:P97"/>
    <mergeCell ref="D99:G99"/>
    <mergeCell ref="I99:L99"/>
    <mergeCell ref="M99:O99"/>
    <mergeCell ref="D105:G105"/>
    <mergeCell ref="I105:L105"/>
    <mergeCell ref="A107:U109"/>
    <mergeCell ref="D103:G103"/>
    <mergeCell ref="I103:L103"/>
    <mergeCell ref="D104:G104"/>
    <mergeCell ref="I104:L104"/>
  </mergeCells>
  <conditionalFormatting sqref="U7">
    <cfRule type="expression" priority="10" dxfId="0" stopIfTrue="1">
      <formula>$V$7&lt;-100000000</formula>
    </cfRule>
  </conditionalFormatting>
  <conditionalFormatting sqref="U8">
    <cfRule type="expression" priority="9" dxfId="0" stopIfTrue="1">
      <formula>$V$8&lt;-100000000</formula>
    </cfRule>
  </conditionalFormatting>
  <conditionalFormatting sqref="U6">
    <cfRule type="expression" priority="8" dxfId="0" stopIfTrue="1">
      <formula>$V$6&lt;-100000000</formula>
    </cfRule>
  </conditionalFormatting>
  <conditionalFormatting sqref="U5">
    <cfRule type="expression" priority="7" dxfId="0" stopIfTrue="1">
      <formula>$V$5&lt;-100000000</formula>
    </cfRule>
  </conditionalFormatting>
  <conditionalFormatting sqref="U9">
    <cfRule type="expression" priority="6" dxfId="0" stopIfTrue="1">
      <formula>$V$9&lt;-100000000</formula>
    </cfRule>
  </conditionalFormatting>
  <conditionalFormatting sqref="U10">
    <cfRule type="expression" priority="5" dxfId="0" stopIfTrue="1">
      <formula>$V$10&lt;-100000000</formula>
    </cfRule>
  </conditionalFormatting>
  <conditionalFormatting sqref="U11">
    <cfRule type="expression" priority="4" dxfId="0" stopIfTrue="1">
      <formula>$V$11&lt;-100000000</formula>
    </cfRule>
  </conditionalFormatting>
  <conditionalFormatting sqref="U12">
    <cfRule type="expression" priority="3" dxfId="0" stopIfTrue="1">
      <formula>$V$12&lt;-100000000</formula>
    </cfRule>
  </conditionalFormatting>
  <conditionalFormatting sqref="U13">
    <cfRule type="expression" priority="2" dxfId="0" stopIfTrue="1">
      <formula>$V$13&lt;-100000000</formula>
    </cfRule>
  </conditionalFormatting>
  <conditionalFormatting sqref="U14">
    <cfRule type="expression" priority="1" dxfId="0" stopIfTrue="1">
      <formula>$V$14&lt;-100000000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Wessel</cp:lastModifiedBy>
  <cp:lastPrinted>2011-01-25T08:53:35Z</cp:lastPrinted>
  <dcterms:created xsi:type="dcterms:W3CDTF">2007-04-01T18:31:24Z</dcterms:created>
  <dcterms:modified xsi:type="dcterms:W3CDTF">2016-06-05T12:42:11Z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-1680164745</vt:i4>
  </property>
  <property fmtid="{D5CDD505-2E9C-101B-9397-08002B2CF9AE}" pid="3" name="_AuthorEmail">
    <vt:lpwstr>Mitschke.Stefan@ttc-neusalza-spremberg02.de</vt:lpwstr>
  </property>
  <property fmtid="{D5CDD505-2E9C-101B-9397-08002B2CF9AE}" pid="4" name="_AuthorEmailDisplayName">
    <vt:lpwstr>Tischtennis</vt:lpwstr>
  </property>
  <property fmtid="{D5CDD505-2E9C-101B-9397-08002B2CF9AE}" pid="5" name="_EmailSubject">
    <vt:lpwstr>Ergebnisse RL IV</vt:lpwstr>
  </property>
  <property fmtid="{D5CDD505-2E9C-101B-9397-08002B2CF9AE}" pid="6" name="_ReviewingToolsShownOnce">
    <vt:lpwstr/>
  </property>
</Properties>
</file>